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xin.yang\Tullow Group Services LTD\2021 Sustainability Report - General\2021 Sustainability Performance Data\"/>
    </mc:Choice>
  </mc:AlternateContent>
  <xr:revisionPtr revIDLastSave="2129" documentId="14_{2C27C983-CB9A-4059-94B8-D92122DC12DE}" xr6:coauthVersionLast="44" xr6:coauthVersionMax="47" xr10:uidLastSave="{2F8410DE-6D4B-4280-A0B7-21CFC452E96F}"/>
  <bookViews>
    <workbookView xWindow="-120" yWindow="-120" windowWidth="29040" windowHeight="15840" tabRatio="791" xr2:uid="{00000000-000D-0000-FFFF-FFFF00000000}"/>
  </bookViews>
  <sheets>
    <sheet name="Cover" sheetId="76" r:id="rId1"/>
    <sheet name="Home" sheetId="75" r:id="rId2"/>
    <sheet name="Environment" sheetId="58" r:id="rId3"/>
    <sheet name="Safety" sheetId="71" r:id="rId4"/>
    <sheet name="Local Content" sheetId="70" r:id="rId5"/>
    <sheet name="Social Investment" sheetId="72" r:id="rId6"/>
    <sheet name="People" sheetId="74" r:id="rId7"/>
    <sheet name="Ethics &amp; Compliance" sheetId="73" r:id="rId8"/>
  </sheets>
  <definedNames>
    <definedName name="_xlnm._FilterDatabase" localSheetId="2" hidden="1">Environment!$B$2:$B$18</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69" i="74" l="1"/>
  <c r="T70" i="74"/>
  <c r="T71" i="74"/>
  <c r="T68" i="74"/>
  <c r="T66" i="74"/>
  <c r="T65" i="74"/>
  <c r="S62" i="74"/>
  <c r="S61" i="74"/>
  <c r="R62" i="74"/>
  <c r="R61" i="74"/>
  <c r="S58" i="74"/>
  <c r="S57" i="74"/>
  <c r="R58" i="74"/>
  <c r="T58" i="74" s="1"/>
  <c r="R57" i="74"/>
  <c r="T57" i="74" s="1"/>
  <c r="S54" i="74"/>
  <c r="S53" i="74"/>
  <c r="S55" i="74" s="1"/>
  <c r="R54" i="74"/>
  <c r="R53" i="74"/>
  <c r="T51" i="74"/>
  <c r="R51" i="74"/>
  <c r="R49" i="74"/>
  <c r="T48" i="74"/>
  <c r="T47" i="74"/>
  <c r="R45" i="74"/>
  <c r="T44" i="74"/>
  <c r="T43" i="74"/>
  <c r="S43" i="74"/>
  <c r="R43" i="74"/>
  <c r="Q69" i="74"/>
  <c r="Q70" i="74"/>
  <c r="Q71" i="74"/>
  <c r="Q68" i="74"/>
  <c r="Q66" i="74"/>
  <c r="Q65" i="74"/>
  <c r="P62" i="74"/>
  <c r="P61" i="74"/>
  <c r="O62" i="74"/>
  <c r="O61" i="74"/>
  <c r="P58" i="74"/>
  <c r="P57" i="74"/>
  <c r="O58" i="74"/>
  <c r="O57" i="74"/>
  <c r="P54" i="74"/>
  <c r="P53" i="74"/>
  <c r="O54" i="74"/>
  <c r="O53" i="74"/>
  <c r="Q51" i="74"/>
  <c r="O51" i="74"/>
  <c r="O49" i="74"/>
  <c r="Q48" i="74"/>
  <c r="Q47" i="74"/>
  <c r="O45" i="74"/>
  <c r="Q44" i="74"/>
  <c r="P43" i="74"/>
  <c r="O43" i="74"/>
  <c r="Q43" i="74"/>
  <c r="S72" i="74"/>
  <c r="R72" i="74"/>
  <c r="S59" i="74"/>
  <c r="R55" i="74"/>
  <c r="P72" i="74"/>
  <c r="O72" i="74"/>
  <c r="O63" i="74"/>
  <c r="I30" i="74"/>
  <c r="J30" i="74"/>
  <c r="M30" i="74"/>
  <c r="L30" i="74"/>
  <c r="M43" i="74"/>
  <c r="L43" i="74"/>
  <c r="I45" i="74"/>
  <c r="J43" i="74"/>
  <c r="I43" i="74"/>
  <c r="H72" i="74"/>
  <c r="H49" i="74"/>
  <c r="H2" i="74"/>
  <c r="H40" i="74"/>
  <c r="M72" i="74"/>
  <c r="L72" i="74"/>
  <c r="J72" i="74"/>
  <c r="I72" i="74"/>
  <c r="N69" i="74"/>
  <c r="N70" i="74"/>
  <c r="N71" i="74"/>
  <c r="N68" i="74"/>
  <c r="K69" i="74"/>
  <c r="K70" i="74"/>
  <c r="K71" i="74"/>
  <c r="K68" i="74"/>
  <c r="K72" i="74" s="1"/>
  <c r="H69" i="74"/>
  <c r="H70" i="74"/>
  <c r="H71" i="74"/>
  <c r="H68" i="74"/>
  <c r="N66" i="74"/>
  <c r="N65" i="74"/>
  <c r="K65" i="74"/>
  <c r="H66" i="74"/>
  <c r="H65" i="74"/>
  <c r="M62" i="74"/>
  <c r="J62" i="74"/>
  <c r="M61" i="74"/>
  <c r="J61" i="74"/>
  <c r="L62" i="74"/>
  <c r="I62" i="74"/>
  <c r="L61" i="74"/>
  <c r="I61" i="74"/>
  <c r="M58" i="74"/>
  <c r="J58" i="74"/>
  <c r="L58" i="74"/>
  <c r="I58" i="74"/>
  <c r="M57" i="74"/>
  <c r="J57" i="74"/>
  <c r="L57" i="74"/>
  <c r="I57" i="74"/>
  <c r="J53" i="74"/>
  <c r="M53" i="74"/>
  <c r="M54" i="74"/>
  <c r="J54" i="74"/>
  <c r="L54" i="74"/>
  <c r="L53" i="74"/>
  <c r="L55" i="74" s="1"/>
  <c r="I54" i="74"/>
  <c r="K54" i="74" s="1"/>
  <c r="I53" i="74"/>
  <c r="N5" i="74"/>
  <c r="L49" i="74"/>
  <c r="L45" i="74"/>
  <c r="L44" i="74" s="1"/>
  <c r="N51" i="74"/>
  <c r="L51" i="74"/>
  <c r="K51" i="74"/>
  <c r="I51" i="74"/>
  <c r="I49" i="74"/>
  <c r="N48" i="74"/>
  <c r="N47" i="74"/>
  <c r="K48" i="74"/>
  <c r="K47" i="74"/>
  <c r="H48" i="74"/>
  <c r="H47" i="74"/>
  <c r="N44" i="74"/>
  <c r="N43" i="74"/>
  <c r="K44" i="74"/>
  <c r="K43" i="74"/>
  <c r="H45" i="74"/>
  <c r="H44" i="74"/>
  <c r="H43" i="74"/>
  <c r="J59" i="74"/>
  <c r="N54" i="74"/>
  <c r="H29" i="74"/>
  <c r="N27" i="74"/>
  <c r="N28" i="74"/>
  <c r="N29" i="74"/>
  <c r="N26" i="74"/>
  <c r="K27" i="74"/>
  <c r="K28" i="74"/>
  <c r="K29" i="74"/>
  <c r="K26" i="74"/>
  <c r="H27" i="74"/>
  <c r="H28" i="74"/>
  <c r="H26" i="74"/>
  <c r="N6" i="74"/>
  <c r="K6" i="74"/>
  <c r="K5" i="74"/>
  <c r="H6" i="74"/>
  <c r="H5" i="74"/>
  <c r="M7" i="74"/>
  <c r="J7" i="74"/>
  <c r="L7" i="74"/>
  <c r="N7" i="74" s="1"/>
  <c r="I7" i="74"/>
  <c r="M9" i="74"/>
  <c r="J9" i="74"/>
  <c r="L9" i="74"/>
  <c r="N9" i="74" s="1"/>
  <c r="I9" i="74"/>
  <c r="H24" i="74"/>
  <c r="N23" i="74"/>
  <c r="K23" i="74"/>
  <c r="H23" i="74"/>
  <c r="M21" i="74"/>
  <c r="M24" i="74" s="1"/>
  <c r="L20" i="74"/>
  <c r="N20" i="74" s="1"/>
  <c r="I20" i="74"/>
  <c r="K20" i="74" s="1"/>
  <c r="L19" i="74"/>
  <c r="I19" i="74"/>
  <c r="K19" i="74" s="1"/>
  <c r="M16" i="74"/>
  <c r="J16" i="74"/>
  <c r="M15" i="74"/>
  <c r="J15" i="74"/>
  <c r="L16" i="74"/>
  <c r="N16" i="74" s="1"/>
  <c r="I16" i="74"/>
  <c r="K16" i="74" s="1"/>
  <c r="L15" i="74"/>
  <c r="I15" i="74"/>
  <c r="M12" i="74"/>
  <c r="L12" i="74"/>
  <c r="N12" i="74" s="1"/>
  <c r="M11" i="74"/>
  <c r="L11" i="74"/>
  <c r="J12" i="74"/>
  <c r="I12" i="74"/>
  <c r="K12" i="74" s="1"/>
  <c r="J11" i="74"/>
  <c r="I11" i="74"/>
  <c r="J21" i="74"/>
  <c r="J24" i="74" s="1"/>
  <c r="K11" i="74"/>
  <c r="J17" i="74" l="1"/>
  <c r="O55" i="74"/>
  <c r="K49" i="74"/>
  <c r="Q61" i="74"/>
  <c r="Q57" i="74"/>
  <c r="T53" i="74"/>
  <c r="N72" i="74"/>
  <c r="K45" i="74"/>
  <c r="J45" i="74" s="1"/>
  <c r="J44" i="74" s="1"/>
  <c r="K15" i="74"/>
  <c r="J13" i="74"/>
  <c r="K9" i="74"/>
  <c r="K30" i="74"/>
  <c r="N45" i="74"/>
  <c r="M45" i="74" s="1"/>
  <c r="M44" i="74" s="1"/>
  <c r="I55" i="74"/>
  <c r="K61" i="74"/>
  <c r="R44" i="74"/>
  <c r="P63" i="74"/>
  <c r="M13" i="74"/>
  <c r="M17" i="74"/>
  <c r="K7" i="74"/>
  <c r="N30" i="74"/>
  <c r="N62" i="74"/>
  <c r="T45" i="74"/>
  <c r="S45" i="74" s="1"/>
  <c r="S44" i="74" s="1"/>
  <c r="T61" i="74"/>
  <c r="T63" i="74" s="1"/>
  <c r="J49" i="74"/>
  <c r="T62" i="74"/>
  <c r="I13" i="74"/>
  <c r="N11" i="74"/>
  <c r="N13" i="74" s="1"/>
  <c r="L13" i="74"/>
  <c r="N15" i="74"/>
  <c r="N17" i="74" s="1"/>
  <c r="L17" i="74"/>
  <c r="I17" i="74"/>
  <c r="L21" i="74"/>
  <c r="L24" i="74" s="1"/>
  <c r="N19" i="74"/>
  <c r="M51" i="74"/>
  <c r="M55" i="74"/>
  <c r="I59" i="74"/>
  <c r="J63" i="74"/>
  <c r="M63" i="74"/>
  <c r="I44" i="74"/>
  <c r="Q54" i="74"/>
  <c r="Q72" i="74"/>
  <c r="T49" i="74"/>
  <c r="S51" i="74"/>
  <c r="T72" i="74"/>
  <c r="S63" i="74"/>
  <c r="R63" i="74"/>
  <c r="R59" i="74"/>
  <c r="S49" i="74"/>
  <c r="P59" i="74"/>
  <c r="O59" i="74"/>
  <c r="P55" i="74"/>
  <c r="Q53" i="74"/>
  <c r="P51" i="74"/>
  <c r="Q49" i="74"/>
  <c r="P49" i="74" s="1"/>
  <c r="O44" i="74"/>
  <c r="Q45" i="74"/>
  <c r="P45" i="74" s="1"/>
  <c r="P44" i="74" s="1"/>
  <c r="T59" i="74"/>
  <c r="T54" i="74"/>
  <c r="Q58" i="74"/>
  <c r="Q59" i="74" s="1"/>
  <c r="Q62" i="74"/>
  <c r="Q63" i="74" s="1"/>
  <c r="K62" i="74"/>
  <c r="K63" i="74" s="1"/>
  <c r="K66" i="74" s="1"/>
  <c r="L63" i="74"/>
  <c r="M59" i="74"/>
  <c r="N58" i="74"/>
  <c r="L59" i="74"/>
  <c r="K58" i="74"/>
  <c r="N57" i="74"/>
  <c r="J55" i="74"/>
  <c r="J51" i="74"/>
  <c r="N49" i="74"/>
  <c r="M49" i="74" s="1"/>
  <c r="I63" i="74"/>
  <c r="K57" i="74"/>
  <c r="K53" i="74"/>
  <c r="K55" i="74" s="1"/>
  <c r="N53" i="74"/>
  <c r="N55" i="74" s="1"/>
  <c r="N61" i="74"/>
  <c r="N21" i="74"/>
  <c r="N24" i="74" s="1"/>
  <c r="I21" i="74"/>
  <c r="I24" i="74" s="1"/>
  <c r="K21" i="74"/>
  <c r="K24" i="74" s="1"/>
  <c r="K17" i="74"/>
  <c r="K13" i="74"/>
  <c r="G8" i="72"/>
  <c r="F8" i="72"/>
  <c r="E8" i="72"/>
  <c r="D8" i="72"/>
  <c r="G9" i="70"/>
  <c r="H9" i="70"/>
  <c r="F9" i="70"/>
  <c r="E9" i="70"/>
  <c r="D9" i="70"/>
  <c r="T55" i="74" l="1"/>
  <c r="N63" i="74"/>
  <c r="Q55" i="74"/>
  <c r="N59" i="74"/>
  <c r="K59" i="74"/>
  <c r="C8" i="72"/>
  <c r="H44" i="58"/>
  <c r="G44" i="58"/>
  <c r="F44" i="58"/>
</calcChain>
</file>

<file path=xl/sharedStrings.xml><?xml version="1.0" encoding="utf-8"?>
<sst xmlns="http://schemas.openxmlformats.org/spreadsheetml/2006/main" count="386" uniqueCount="237">
  <si>
    <t>About this workbook</t>
  </si>
  <si>
    <t>This Sustainability Performance Data workbook outlines Tullow's key non-financial performance information and is published alongside our Annual Report, Sustainability Report and Climate, Risk and Resilience report to complement the business and financial information to provide stakeholders with a complete picture of our economic performance, social and environmental impacts in 2021.
In March 2021 Tullow set its goal to achieve Net Zero by 2030 (Scope 1 &amp; 2 net equity emissions)
Tullow takes a strategic approach to embedding sustainability throughout our business. This approach is based on our understanding of the needs and demands of our stakeholders, combined with a focus on the topics that reflect our most significant economic, social and environmental impacts.</t>
  </si>
  <si>
    <t>Reporting on Greenhouse Gas (GHG) Emissions</t>
  </si>
  <si>
    <t xml:space="preserve">Tullow is committed to transparent disclosures of our emissions on both an operated and net-equity basis. We continue to report Scope 3 emissions from our non-operated portfolio as we work to better understand the emissions from our value chain. This year we have enhanced our Scope 3 emissions disclosure to include emissions associated with waste generated in operations, business travel, transportation and distribution, and employee commuting resulting in an increase in our total Scope 3 emissions. </t>
  </si>
  <si>
    <t>Scope 1 &amp; 2 Greenhouse Gas Emissions data from our operated assets have been externally assured by Integrated Reporting and Assurance Services (IRAS) and the Assurance Statement can be found on our website at www.tullowoil.com/sustainability.</t>
  </si>
  <si>
    <t>Notes on data</t>
  </si>
  <si>
    <t>The data presented in this workbook relates to Tullow's financial reporting year (1 January to 31 December 2021), unless otherwise stated.</t>
  </si>
  <si>
    <t>This workbook has been prepared in accordance with the Global Reporting Initiative (GRI) Standards (2016) core option.</t>
  </si>
  <si>
    <t>Prior year statements</t>
  </si>
  <si>
    <t>Where appropriate, prior year data has been restated when more accurate data becomes available or when there has been material changes to the methodologies for data calculation and estimation.</t>
  </si>
  <si>
    <t>Disclaimer</t>
  </si>
  <si>
    <t>This workbook contains certain forward-looking statements that are subject to the usual risk factors and uncertainties associated with the oil and gas exploration and production business. Whilst Tullow believes the expectations reflected herein to be reasonable in light of the information available to them at this time, the actual outcome may be materially different owing to factors beyond the Group’s control or within the Group’s control where, for example, the Group decides on a change of plan or strategy. The Group undertakes no obligation to revise any such forward-looking statements to reflect any changes in the Group’s expectations or any change in circumstances, events or the Group’s plans and strategy. Accordingly no reliance may be placed on the figures contained in such forward looking statements.</t>
  </si>
  <si>
    <t>Tullow Oil plc  -  Environment Report</t>
  </si>
  <si>
    <t xml:space="preserve">Tullow is on a pathway to reduce Scope 1 &amp; 2 emissions on a net equity basis by at least 40 percent by 2025 based on 2020 levels; therefore net equity emission figures for 2020 have been calculated to reflect this shift in reporting boundary. Tullow has also enhanced its disclosure in compliance with GRI and therefore our environmental KPIs have expanded and we are restating our 2020 baseline on that basis. For more information, please see our Basis of Reporting and GHG Methodology documents available online at: https://www.tullowoil.com/sustainability. </t>
  </si>
  <si>
    <r>
      <rPr>
        <b/>
        <sz val="20"/>
        <color theme="0"/>
        <rFont val="Calibri"/>
        <family val="2"/>
        <scheme val="minor"/>
      </rPr>
      <t>Greenhouse Gas (GHG) Emissions</t>
    </r>
    <r>
      <rPr>
        <b/>
        <sz val="18"/>
        <color theme="0"/>
        <rFont val="Calibri"/>
        <family val="2"/>
        <scheme val="minor"/>
      </rPr>
      <t xml:space="preserve">
</t>
    </r>
    <r>
      <rPr>
        <b/>
        <sz val="10"/>
        <color theme="0"/>
        <rFont val="Calibri"/>
        <family val="2"/>
        <scheme val="minor"/>
      </rPr>
      <t>The data below represents Tullow GHG emissions on a net-equity and operated basis</t>
    </r>
  </si>
  <si>
    <t>2020 restated</t>
  </si>
  <si>
    <t>Net equity basis</t>
  </si>
  <si>
    <t xml:space="preserve">Total Scope 1 &amp; 2 GHG emissions </t>
  </si>
  <si>
    <r>
      <t>t CO</t>
    </r>
    <r>
      <rPr>
        <b/>
        <vertAlign val="subscript"/>
        <sz val="11"/>
        <rFont val="Calibri"/>
        <family val="2"/>
        <scheme val="minor"/>
      </rPr>
      <t>2</t>
    </r>
    <r>
      <rPr>
        <b/>
        <sz val="11"/>
        <rFont val="Calibri"/>
        <family val="2"/>
        <scheme val="minor"/>
      </rPr>
      <t>e</t>
    </r>
  </si>
  <si>
    <t xml:space="preserve">Scope 1 total GHG emissions  </t>
  </si>
  <si>
    <r>
      <t>t CO</t>
    </r>
    <r>
      <rPr>
        <vertAlign val="subscript"/>
        <sz val="11"/>
        <rFont val="Calibri"/>
        <family val="2"/>
        <scheme val="minor"/>
      </rPr>
      <t>2</t>
    </r>
    <r>
      <rPr>
        <sz val="11"/>
        <rFont val="Calibri"/>
        <family val="2"/>
        <scheme val="minor"/>
      </rPr>
      <t>e</t>
    </r>
  </si>
  <si>
    <t xml:space="preserve">Scope 2 total GHG emissions </t>
  </si>
  <si>
    <t>Total Scope 1 &amp; 2 emissions per thousand tonnes hydrocarbon produced</t>
  </si>
  <si>
    <t xml:space="preserve">Total Scope 1 &amp; 2 emissions by production </t>
  </si>
  <si>
    <r>
      <t>Kg of CO</t>
    </r>
    <r>
      <rPr>
        <vertAlign val="subscript"/>
        <sz val="11"/>
        <color theme="1"/>
        <rFont val="Calibri"/>
        <family val="2"/>
        <scheme val="minor"/>
      </rPr>
      <t>2</t>
    </r>
    <r>
      <rPr>
        <sz val="11"/>
        <color theme="1"/>
        <rFont val="Calibri"/>
        <family val="2"/>
        <scheme val="minor"/>
      </rPr>
      <t>e per boe</t>
    </r>
  </si>
  <si>
    <r>
      <t>CO</t>
    </r>
    <r>
      <rPr>
        <vertAlign val="subscript"/>
        <sz val="11"/>
        <color theme="1"/>
        <rFont val="Calibri"/>
        <family val="2"/>
        <scheme val="minor"/>
      </rPr>
      <t>2</t>
    </r>
    <r>
      <rPr>
        <sz val="11"/>
        <color theme="1"/>
        <rFont val="Calibri"/>
        <family val="2"/>
        <scheme val="minor"/>
      </rPr>
      <t xml:space="preserve"> emissions per thousand tonnes hydrocarbon produced</t>
    </r>
  </si>
  <si>
    <r>
      <t>t CO</t>
    </r>
    <r>
      <rPr>
        <vertAlign val="subscript"/>
        <sz val="11"/>
        <rFont val="Calibri"/>
        <family val="2"/>
        <scheme val="minor"/>
      </rPr>
      <t>2</t>
    </r>
  </si>
  <si>
    <r>
      <t>CH</t>
    </r>
    <r>
      <rPr>
        <vertAlign val="subscript"/>
        <sz val="11"/>
        <color theme="1"/>
        <rFont val="Calibri"/>
        <family val="2"/>
        <scheme val="minor"/>
      </rPr>
      <t>4</t>
    </r>
    <r>
      <rPr>
        <sz val="11"/>
        <color theme="1"/>
        <rFont val="Calibri"/>
        <family val="2"/>
        <scheme val="minor"/>
      </rPr>
      <t xml:space="preserve"> emissions per thousand tonnes hydrocarbon produced</t>
    </r>
  </si>
  <si>
    <r>
      <t>t CH</t>
    </r>
    <r>
      <rPr>
        <vertAlign val="subscript"/>
        <sz val="11"/>
        <rFont val="Calibri"/>
        <family val="2"/>
        <scheme val="minor"/>
      </rPr>
      <t>4</t>
    </r>
  </si>
  <si>
    <r>
      <t>N</t>
    </r>
    <r>
      <rPr>
        <vertAlign val="subscript"/>
        <sz val="11"/>
        <color theme="1"/>
        <rFont val="Calibri"/>
        <family val="2"/>
        <scheme val="minor"/>
      </rPr>
      <t>2</t>
    </r>
    <r>
      <rPr>
        <sz val="11"/>
        <color theme="1"/>
        <rFont val="Calibri"/>
        <family val="2"/>
        <scheme val="minor"/>
      </rPr>
      <t>O emissions per thousand tonnes hydrocarbon produced</t>
    </r>
  </si>
  <si>
    <r>
      <t>t N</t>
    </r>
    <r>
      <rPr>
        <vertAlign val="subscript"/>
        <sz val="11"/>
        <rFont val="Calibri"/>
        <family val="2"/>
        <scheme val="minor"/>
      </rPr>
      <t>2</t>
    </r>
    <r>
      <rPr>
        <sz val="11"/>
        <rFont val="Calibri"/>
        <family val="2"/>
        <scheme val="minor"/>
      </rPr>
      <t>O</t>
    </r>
  </si>
  <si>
    <t>Operated basis</t>
  </si>
  <si>
    <r>
      <t>Total Scope 1, 2 &amp; 3 GHG emissions</t>
    </r>
    <r>
      <rPr>
        <b/>
        <vertAlign val="superscript"/>
        <sz val="11"/>
        <color theme="3"/>
        <rFont val="Calibri"/>
        <family val="2"/>
        <scheme val="minor"/>
      </rPr>
      <t>1</t>
    </r>
  </si>
  <si>
    <t>Total Scope 1 &amp; 2 GHG emissions</t>
  </si>
  <si>
    <t xml:space="preserve">Scope 3 total GHG emissions </t>
  </si>
  <si>
    <r>
      <t>CO</t>
    </r>
    <r>
      <rPr>
        <vertAlign val="subscript"/>
        <sz val="11"/>
        <color theme="1"/>
        <rFont val="Calibri"/>
        <family val="2"/>
        <scheme val="minor"/>
      </rPr>
      <t>2</t>
    </r>
    <r>
      <rPr>
        <sz val="11"/>
        <color theme="1"/>
        <rFont val="Calibri"/>
        <family val="2"/>
        <scheme val="minor"/>
      </rPr>
      <t xml:space="preserve"> emissions (Scope 1 &amp; 2)</t>
    </r>
  </si>
  <si>
    <r>
      <t>CH</t>
    </r>
    <r>
      <rPr>
        <vertAlign val="subscript"/>
        <sz val="11"/>
        <color theme="1"/>
        <rFont val="Calibri"/>
        <family val="2"/>
        <scheme val="minor"/>
      </rPr>
      <t xml:space="preserve">4 </t>
    </r>
    <r>
      <rPr>
        <sz val="11"/>
        <color theme="1"/>
        <rFont val="Calibri"/>
        <family val="2"/>
        <scheme val="minor"/>
      </rPr>
      <t>emissions  (Scope 1 &amp; 2)</t>
    </r>
  </si>
  <si>
    <r>
      <t>N</t>
    </r>
    <r>
      <rPr>
        <vertAlign val="subscript"/>
        <sz val="11"/>
        <color theme="1"/>
        <rFont val="Calibri"/>
        <family val="2"/>
        <scheme val="minor"/>
      </rPr>
      <t>2</t>
    </r>
    <r>
      <rPr>
        <sz val="11"/>
        <color theme="1"/>
        <rFont val="Calibri"/>
        <family val="2"/>
        <scheme val="minor"/>
      </rPr>
      <t>O emissions  (Scope 1 &amp; 2)</t>
    </r>
  </si>
  <si>
    <t xml:space="preserve">Total Scope 1 &amp; 2 emission by production </t>
  </si>
  <si>
    <r>
      <t>N</t>
    </r>
    <r>
      <rPr>
        <vertAlign val="subscript"/>
        <sz val="11"/>
        <color theme="1"/>
        <rFont val="Calibri"/>
        <family val="2"/>
        <scheme val="minor"/>
      </rPr>
      <t>2</t>
    </r>
    <r>
      <rPr>
        <sz val="11"/>
        <color theme="1"/>
        <rFont val="Calibri"/>
        <family val="2"/>
        <scheme val="minor"/>
      </rPr>
      <t>0 emissions per thousand tonnes hydrocarbon produced</t>
    </r>
  </si>
  <si>
    <r>
      <t>1. Total Scope 1, 2 &amp; 3 air emissions in metric tonnes of CO</t>
    </r>
    <r>
      <rPr>
        <vertAlign val="subscript"/>
        <sz val="10"/>
        <color theme="1"/>
        <rFont val="Calibri"/>
        <family val="2"/>
        <scheme val="minor"/>
      </rPr>
      <t>2</t>
    </r>
    <r>
      <rPr>
        <sz val="10"/>
        <color theme="1"/>
        <rFont val="Calibri"/>
        <family val="2"/>
        <scheme val="minor"/>
      </rPr>
      <t xml:space="preserve"> equivalent. Greenhouse gases in scope: CO</t>
    </r>
    <r>
      <rPr>
        <vertAlign val="subscript"/>
        <sz val="10"/>
        <color theme="1"/>
        <rFont val="Calibri"/>
        <family val="2"/>
        <scheme val="minor"/>
      </rPr>
      <t>2</t>
    </r>
    <r>
      <rPr>
        <sz val="10"/>
        <color theme="1"/>
        <rFont val="Calibri"/>
        <family val="2"/>
        <scheme val="minor"/>
      </rPr>
      <t>, CH</t>
    </r>
    <r>
      <rPr>
        <vertAlign val="subscript"/>
        <sz val="10"/>
        <color theme="1"/>
        <rFont val="Calibri"/>
        <family val="2"/>
        <scheme val="minor"/>
      </rPr>
      <t>4</t>
    </r>
    <r>
      <rPr>
        <sz val="10"/>
        <color theme="1"/>
        <rFont val="Calibri"/>
        <family val="2"/>
        <scheme val="minor"/>
      </rPr>
      <t xml:space="preserve"> and N</t>
    </r>
    <r>
      <rPr>
        <vertAlign val="subscript"/>
        <sz val="10"/>
        <color theme="1"/>
        <rFont val="Calibri"/>
        <family val="2"/>
        <scheme val="minor"/>
      </rPr>
      <t>2</t>
    </r>
    <r>
      <rPr>
        <sz val="10"/>
        <color theme="1"/>
        <rFont val="Calibri"/>
        <family val="2"/>
        <scheme val="minor"/>
      </rPr>
      <t>O expressed as CO</t>
    </r>
    <r>
      <rPr>
        <vertAlign val="subscript"/>
        <sz val="10"/>
        <color theme="1"/>
        <rFont val="Calibri"/>
        <family val="2"/>
        <scheme val="minor"/>
      </rPr>
      <t>2</t>
    </r>
    <r>
      <rPr>
        <sz val="10"/>
        <color theme="1"/>
        <rFont val="Calibri"/>
        <family val="2"/>
        <scheme val="minor"/>
      </rPr>
      <t>e.</t>
    </r>
  </si>
  <si>
    <r>
      <rPr>
        <b/>
        <sz val="20"/>
        <color theme="0"/>
        <rFont val="Calibri"/>
        <family val="2"/>
        <scheme val="minor"/>
      </rPr>
      <t>Environmental KPIs</t>
    </r>
    <r>
      <rPr>
        <b/>
        <sz val="11"/>
        <color theme="0"/>
        <rFont val="Calibri"/>
        <family val="2"/>
        <scheme val="minor"/>
      </rPr>
      <t xml:space="preserve">
</t>
    </r>
    <r>
      <rPr>
        <b/>
        <sz val="10"/>
        <color theme="0"/>
        <rFont val="Calibri"/>
        <family val="2"/>
        <scheme val="minor"/>
      </rPr>
      <t>The data below represents Tullow's environmental performance KPIs and is reported on an operated basis</t>
    </r>
  </si>
  <si>
    <t>Flaring</t>
  </si>
  <si>
    <r>
      <t>Total hydrocarbon flared</t>
    </r>
    <r>
      <rPr>
        <vertAlign val="superscript"/>
        <sz val="11"/>
        <color theme="1"/>
        <rFont val="Calibri"/>
        <family val="2"/>
        <scheme val="minor"/>
      </rPr>
      <t xml:space="preserve">2 </t>
    </r>
  </si>
  <si>
    <t>tonnes</t>
  </si>
  <si>
    <t>Total hydrocarbon flared by production (per thousand tonnes hydrocarbon produced)</t>
  </si>
  <si>
    <t>Water</t>
  </si>
  <si>
    <t xml:space="preserve">Water withdrawal by source </t>
  </si>
  <si>
    <r>
      <t>Metered water</t>
    </r>
    <r>
      <rPr>
        <vertAlign val="superscript"/>
        <sz val="11"/>
        <color theme="1"/>
        <rFont val="Calibri"/>
        <family val="2"/>
        <scheme val="minor"/>
      </rPr>
      <t>3</t>
    </r>
  </si>
  <si>
    <t>ML</t>
  </si>
  <si>
    <t xml:space="preserve">Seawater </t>
  </si>
  <si>
    <t xml:space="preserve">Ground water </t>
  </si>
  <si>
    <r>
      <t>Surface water</t>
    </r>
    <r>
      <rPr>
        <vertAlign val="superscript"/>
        <sz val="11"/>
        <color theme="1"/>
        <rFont val="Calibri"/>
        <family val="2"/>
        <scheme val="minor"/>
      </rPr>
      <t xml:space="preserve">4 </t>
    </r>
  </si>
  <si>
    <t>Produced Water</t>
  </si>
  <si>
    <t>Other water</t>
  </si>
  <si>
    <t xml:space="preserve">Total water withdrawal </t>
  </si>
  <si>
    <t>Water discharge by destination</t>
  </si>
  <si>
    <t>Surface Water</t>
  </si>
  <si>
    <t>Groundwater</t>
  </si>
  <si>
    <r>
      <t>Seawater</t>
    </r>
    <r>
      <rPr>
        <vertAlign val="superscript"/>
        <sz val="11"/>
        <color theme="1"/>
        <rFont val="Calibri"/>
        <family val="2"/>
        <scheme val="minor"/>
      </rPr>
      <t>5</t>
    </r>
  </si>
  <si>
    <t>Other discharged water</t>
  </si>
  <si>
    <t>Total water discharged</t>
  </si>
  <si>
    <t>Water consumption</t>
  </si>
  <si>
    <t>Total water consumption</t>
  </si>
  <si>
    <r>
      <t>Total water consumption from all areas with water stress</t>
    </r>
    <r>
      <rPr>
        <vertAlign val="superscript"/>
        <sz val="11"/>
        <color theme="1"/>
        <rFont val="Calibri"/>
        <family val="2"/>
        <scheme val="minor"/>
      </rPr>
      <t>6</t>
    </r>
  </si>
  <si>
    <t>Waste</t>
  </si>
  <si>
    <t>Total waste generated</t>
  </si>
  <si>
    <t>Total hazardous waste</t>
  </si>
  <si>
    <t>Total non-hazardous waste</t>
  </si>
  <si>
    <t>Waste directed to disposal</t>
  </si>
  <si>
    <t>Non-hazardous waste disposed through incineration with energy recovery</t>
  </si>
  <si>
    <t>Non-hazardous waste disposed through incineration without energy recovery</t>
  </si>
  <si>
    <t>Non-hazardous waste disposed to landfill</t>
  </si>
  <si>
    <r>
      <t>Total non-hazardous waste disposed</t>
    </r>
    <r>
      <rPr>
        <b/>
        <vertAlign val="superscript"/>
        <sz val="11"/>
        <color theme="3"/>
        <rFont val="Calibri"/>
        <family val="2"/>
        <scheme val="minor"/>
      </rPr>
      <t>7</t>
    </r>
  </si>
  <si>
    <t>Hazardous waste disposed through incineration with energy recovery</t>
  </si>
  <si>
    <t>Hazardous waste disposed through incineration without energy recovery</t>
  </si>
  <si>
    <t>Hazardous waste disposed to landfill</t>
  </si>
  <si>
    <t>Total hazardous waste disposed</t>
  </si>
  <si>
    <t xml:space="preserve">Total waste disposed </t>
  </si>
  <si>
    <t>Total waste disposed to landfill</t>
  </si>
  <si>
    <t>Waste diverted from disposal</t>
  </si>
  <si>
    <t>Non-hazardous waste recycled, reused or treated</t>
  </si>
  <si>
    <t>Hazardous waste recycled, reused or treated</t>
  </si>
  <si>
    <t>Total waste recycled, reused or treated</t>
  </si>
  <si>
    <t xml:space="preserve">Non-hazardous waste recycled / Re-used / Treated </t>
  </si>
  <si>
    <t>%</t>
  </si>
  <si>
    <t xml:space="preserve">Hazardous waste recycled / Re-used / Treated </t>
  </si>
  <si>
    <t xml:space="preserve">Uncontrolled releases </t>
  </si>
  <si>
    <t xml:space="preserve">Oil &amp; Chemical spills </t>
  </si>
  <si>
    <t>Number</t>
  </si>
  <si>
    <t>Energy use</t>
  </si>
  <si>
    <t>Non-renewable energy sources</t>
  </si>
  <si>
    <t>Aviation fuel</t>
  </si>
  <si>
    <t>GJ</t>
  </si>
  <si>
    <t>Diesel</t>
  </si>
  <si>
    <t>Fuel gas</t>
  </si>
  <si>
    <t>Marine gasoil</t>
  </si>
  <si>
    <t>Natural gas</t>
  </si>
  <si>
    <t>Electricity purchased from grid</t>
  </si>
  <si>
    <t>Renewable energy generated on site by type</t>
  </si>
  <si>
    <t>Solar energy</t>
  </si>
  <si>
    <t>Wind energy</t>
  </si>
  <si>
    <t>Geothermal energy</t>
  </si>
  <si>
    <t>Hydroelectric power</t>
  </si>
  <si>
    <t>Biomass/biofuels</t>
  </si>
  <si>
    <t>Renewable energy purchase on site by type</t>
  </si>
  <si>
    <t>Hydroelectrice power</t>
  </si>
  <si>
    <t xml:space="preserve">Total energy consumption </t>
  </si>
  <si>
    <t>kWh</t>
  </si>
  <si>
    <t>Energy intensity</t>
  </si>
  <si>
    <t>Total energy use by production (per thousand tonnes hydrocarbon produced)</t>
  </si>
  <si>
    <t>Compliance with environmental laws and regulations</t>
  </si>
  <si>
    <t>Total monetary value of significant fines</t>
  </si>
  <si>
    <t>USD</t>
  </si>
  <si>
    <t>Total number of non-monetary sanctions</t>
  </si>
  <si>
    <t>Cases brought through dispute resolution mechanisms</t>
  </si>
  <si>
    <t>2. Flaring emissions are included in Scope 1 air emissions on 100% operated and net equity basis.
3. Metered water is consistent with the GRI definition of 'third party water'.  
4. Surface water is water with ≤ 2,000 mg/l of total dissolved solids, in line with with the GRI definition of 'freshwater'.  
5. Produced water discharged to sea meets GRI Disclosure requirement 303-4(a)iii.
6. The ability, or lack thereof, to meet the human and ecological demand for water (GRI).
7. Reporting years prior to 2020 included treated greywater in non-hazardous waste volumes. From 2020, in line with GRI definitions, greywater will be included in the water volumes discharged to sea.</t>
  </si>
  <si>
    <r>
      <rPr>
        <b/>
        <sz val="20"/>
        <color theme="0"/>
        <rFont val="Calibri"/>
        <family val="2"/>
        <scheme val="minor"/>
      </rPr>
      <t xml:space="preserve">UK GHG and Environmental performance </t>
    </r>
    <r>
      <rPr>
        <b/>
        <sz val="11"/>
        <color theme="0"/>
        <rFont val="Calibri"/>
        <family val="2"/>
        <scheme val="minor"/>
      </rPr>
      <t xml:space="preserve">
The data below represents Tullow's UK GHG and Environmental information and is reported on an operated basis</t>
    </r>
  </si>
  <si>
    <t>GHG Emissions</t>
  </si>
  <si>
    <r>
      <t>UK Scope 1 total air emissions</t>
    </r>
    <r>
      <rPr>
        <vertAlign val="superscript"/>
        <sz val="11"/>
        <color theme="1"/>
        <rFont val="Calibri"/>
        <family val="2"/>
        <scheme val="minor"/>
      </rPr>
      <t>8</t>
    </r>
  </si>
  <si>
    <r>
      <t>UK Scope 2 total air emissions</t>
    </r>
    <r>
      <rPr>
        <vertAlign val="superscript"/>
        <sz val="11"/>
        <color theme="1"/>
        <rFont val="Calibri"/>
        <family val="2"/>
        <scheme val="minor"/>
      </rPr>
      <t xml:space="preserve">8 </t>
    </r>
  </si>
  <si>
    <t>Total UK Scope 1 &amp; 2 air emissions</t>
  </si>
  <si>
    <r>
      <t>UK Total energy consumption</t>
    </r>
    <r>
      <rPr>
        <vertAlign val="superscript"/>
        <sz val="11"/>
        <rFont val="Calibri"/>
        <family val="2"/>
        <scheme val="minor"/>
      </rPr>
      <t>9</t>
    </r>
  </si>
  <si>
    <t>UK Total energy consumption</t>
  </si>
  <si>
    <t xml:space="preserve">8. In compliance with UK SECR regulations, UK emissions figures are reported as a subset of total operated emissions.
9. In compliance with UK SECR regulations UK total energy use is reported as a subset of total energy use figures </t>
  </si>
  <si>
    <t>*Scope 1 and 2 emissions have been independently assured by Independent Reporting and Assurance Services (IRAS). To review the assurance statement please visit www.tullowoil.com/sustainability.</t>
  </si>
  <si>
    <t>**Scope 3 emissions were subject to independent review by GHD, who were satisfied with the accuracy and completeness of the scope 3 emissions calculated and disclosed, within the limitation of the data provided.</t>
  </si>
  <si>
    <t>Tullow Oil plc  -  Safety Report</t>
  </si>
  <si>
    <t>Tullow puts the health and safety of its workforce and local communities first by creating safe places of work, underpinned by robust management systems. As a core pillar of our sustainability approach and supported at Board level through the Safety and Sustainability Committee of the Board of Directors, Safe Operations are at the forefront of our daily work and an important element of decision making at every stage of our operations.</t>
  </si>
  <si>
    <t>Hours worked (million)</t>
  </si>
  <si>
    <t>Number of employee fatalities</t>
  </si>
  <si>
    <t>Number of contractor fatalities</t>
  </si>
  <si>
    <t>Number of third party fatalities involving members of the public</t>
  </si>
  <si>
    <t>Lost Time Injuries (LTIs)</t>
  </si>
  <si>
    <t>Lost Time Injuries Frequency (LTIF)</t>
  </si>
  <si>
    <t>Total Recordable Injuries (TRI)</t>
  </si>
  <si>
    <t>Total Recordable Injuries Frequency (TRIF)</t>
  </si>
  <si>
    <r>
      <t>IOGP TRIF</t>
    </r>
    <r>
      <rPr>
        <vertAlign val="superscript"/>
        <sz val="11"/>
        <color theme="1"/>
        <rFont val="Calibri"/>
        <family val="2"/>
        <scheme val="minor"/>
      </rPr>
      <t>1</t>
    </r>
  </si>
  <si>
    <t>High Potential Incidents (HiPos)</t>
  </si>
  <si>
    <t>High Potential Incident Frequency (HiPoF)</t>
  </si>
  <si>
    <t>Malaria frequency rate</t>
  </si>
  <si>
    <t>Kilometres driven ('000,000)</t>
  </si>
  <si>
    <t>Vehicle Accident Frequency Rate (VAFR)</t>
  </si>
  <si>
    <t>Tullow Oil plc  -  Local Content Report</t>
  </si>
  <si>
    <t>Ethiopia</t>
  </si>
  <si>
    <t>$ million</t>
  </si>
  <si>
    <t>-</t>
  </si>
  <si>
    <t>Ghana</t>
  </si>
  <si>
    <t>Kenya</t>
  </si>
  <si>
    <t>Mauritania</t>
  </si>
  <si>
    <t>Uganda</t>
  </si>
  <si>
    <t>Suriname</t>
  </si>
  <si>
    <t>Total Local Supplier Spend</t>
  </si>
  <si>
    <t>Tullow Oil plc  -  Social Investment Report</t>
  </si>
  <si>
    <t xml:space="preserve">Education </t>
  </si>
  <si>
    <t>Enterprise development</t>
  </si>
  <si>
    <t>Health</t>
  </si>
  <si>
    <t>Environment</t>
  </si>
  <si>
    <t xml:space="preserve">Other </t>
  </si>
  <si>
    <t>Total Discretionary Social Investment ($)</t>
  </si>
  <si>
    <t>Tullow Oil plc  -  People Report</t>
  </si>
  <si>
    <t xml:space="preserve">The data below represents Tullow's People information and is reported on the basis of Tullow's Basis of Reporting 2021 which can be found on our website </t>
  </si>
  <si>
    <t>Women</t>
  </si>
  <si>
    <t>Men</t>
  </si>
  <si>
    <t>Total</t>
  </si>
  <si>
    <t>Number of employees</t>
  </si>
  <si>
    <t>Number of expatriate employees</t>
  </si>
  <si>
    <t>Number of employees on local contract terms</t>
  </si>
  <si>
    <t>Number of female employees</t>
  </si>
  <si>
    <t>Total employees</t>
  </si>
  <si>
    <t>Number of female managers</t>
  </si>
  <si>
    <t>Total number of employee managers</t>
  </si>
  <si>
    <t>Total managers</t>
  </si>
  <si>
    <t>Number of female employee African senior managers</t>
  </si>
  <si>
    <t>Number of female employee non-African senior managers</t>
  </si>
  <si>
    <t>African senior managers</t>
  </si>
  <si>
    <t>Number of female employee senior managers</t>
  </si>
  <si>
    <t>Non-African senior managers</t>
  </si>
  <si>
    <t>Number of male employee African senior managers</t>
  </si>
  <si>
    <t>Total senior managers</t>
  </si>
  <si>
    <t>Number of male employee non-African senior managers</t>
  </si>
  <si>
    <t>Total number of employee senior managers</t>
  </si>
  <si>
    <t>African Board members</t>
  </si>
  <si>
    <t>Number of female African board members</t>
  </si>
  <si>
    <t>Non African Board Members</t>
  </si>
  <si>
    <t>Number of female non-African Board Members</t>
  </si>
  <si>
    <t>Total Board Members</t>
  </si>
  <si>
    <t>Number of male African board members</t>
  </si>
  <si>
    <t>Number of male non-African Board Members</t>
  </si>
  <si>
    <t>African employees</t>
  </si>
  <si>
    <t>Total number of board members</t>
  </si>
  <si>
    <t>Non African employees</t>
  </si>
  <si>
    <t>Number of female African employees</t>
  </si>
  <si>
    <t>Number of female non-African employees</t>
  </si>
  <si>
    <t>Number of male African employees</t>
  </si>
  <si>
    <t>Number of male non-African employees</t>
  </si>
  <si>
    <t>Total number of employees</t>
  </si>
  <si>
    <t>Number of Local national employees</t>
  </si>
  <si>
    <t>% of Local Nationals employed</t>
  </si>
  <si>
    <t>Employees under 30 years of age</t>
  </si>
  <si>
    <t>Employees beteween 30-45 years of age</t>
  </si>
  <si>
    <t>Employees between 46-60 years of age</t>
  </si>
  <si>
    <t>Employees over 60 years of age</t>
  </si>
  <si>
    <t>Total Work Force</t>
  </si>
  <si>
    <t>New Hire</t>
  </si>
  <si>
    <t xml:space="preserve">The data below represents Tullow's People information and is reported on the basis of Tullow's Basis of Reporting 2020 which can be found on our website </t>
  </si>
  <si>
    <t>Number of contractors</t>
  </si>
  <si>
    <t>Number of expatriates in the work force</t>
  </si>
  <si>
    <t>Number of people on local contract terms</t>
  </si>
  <si>
    <t>Total work force</t>
  </si>
  <si>
    <t>Number of females in the workforce</t>
  </si>
  <si>
    <t>Total number of managers</t>
  </si>
  <si>
    <t>Number of female African senior managers</t>
  </si>
  <si>
    <t>Number of female non-African senior managers</t>
  </si>
  <si>
    <t>Number of female senior managers</t>
  </si>
  <si>
    <t>Number of male African senior managers</t>
  </si>
  <si>
    <t>Number of male non-African senior managers</t>
  </si>
  <si>
    <t>Total number of senior managers</t>
  </si>
  <si>
    <t>Workforce under 30 years of age</t>
  </si>
  <si>
    <t>Workforce beteween 30-45 years of age</t>
  </si>
  <si>
    <t>Workforce between 46-60 years of age</t>
  </si>
  <si>
    <t>Workforce over 60 years of age</t>
  </si>
  <si>
    <t>Tullow Oil plc  -  Ethics &amp; Compliance Report</t>
  </si>
  <si>
    <t>Robust corporate governance is the key to creating an organisation that operates in an ethical manner, places uncompromising focus on compliance and fosters trusting and transparent relationships through its entire value chain.</t>
  </si>
  <si>
    <t>Total concerns received</t>
  </si>
  <si>
    <t xml:space="preserve">number of concerns </t>
  </si>
  <si>
    <t>Concerns received via independent reporting line (Safecall)</t>
  </si>
  <si>
    <t>Corruption-related concerns received (including 1 concern about fraud)</t>
  </si>
  <si>
    <t>Number of staff leaving the organisation due to breaches of the Code of Ethical Conduct</t>
  </si>
  <si>
    <t>People</t>
  </si>
  <si>
    <t>1. Turnover is calculated using number of employees only</t>
  </si>
  <si>
    <r>
      <t>Voluntary turnover rate</t>
    </r>
    <r>
      <rPr>
        <vertAlign val="superscript"/>
        <sz val="11"/>
        <color theme="1"/>
        <rFont val="Calibri"/>
        <family val="2"/>
        <scheme val="minor"/>
      </rPr>
      <t>1</t>
    </r>
  </si>
  <si>
    <r>
      <t>Involuntary turnover rate</t>
    </r>
    <r>
      <rPr>
        <vertAlign val="superscript"/>
        <sz val="11"/>
        <color theme="1"/>
        <rFont val="Calibri"/>
        <family val="2"/>
        <scheme val="minor"/>
      </rPr>
      <t>1</t>
    </r>
  </si>
  <si>
    <t>Voluntary Employee Leavers</t>
  </si>
  <si>
    <t>Involuntary Employee Leavers</t>
  </si>
  <si>
    <r>
      <t>1.</t>
    </r>
    <r>
      <rPr>
        <sz val="11"/>
        <color theme="1"/>
        <rFont val="Calibri"/>
        <family val="2"/>
        <scheme val="minor"/>
      </rPr>
      <t xml:space="preserve"> Frequencies/Rates released by IOGP in Q2 of the following year</t>
    </r>
  </si>
  <si>
    <r>
      <t>IOGP LTIFR</t>
    </r>
    <r>
      <rPr>
        <vertAlign val="super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</si>
</sst>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 #,##0_-;_-* &quot;-&quot;??_-;_-@_-"/>
    <numFmt numFmtId="165" formatCode="_-* #,##0.0_-;\-* #,##0.0_-;_-* &quot;-&quot;??_-;_-@_-"/>
    <numFmt numFmtId="166" formatCode="0.0"/>
    <numFmt numFmtId="167" formatCode="#,##0.0"/>
    <numFmt numFmtId="168" formatCode="#,##0_ ;\-#,##0\ "/>
  </numFmts>
  <fonts count="36">
    <font>
      <sz val="11"/>
      <color theme="1"/>
      <name val="Calibri"/>
      <family val="2"/>
      <scheme val="minor"/>
    </font>
    <font>
      <b/>
      <sz val="11"/>
      <color theme="1"/>
      <name val="Calibri"/>
      <family val="2"/>
      <scheme val="minor"/>
    </font>
    <font>
      <sz val="11"/>
      <color theme="1"/>
      <name val="Calibri"/>
      <family val="2"/>
      <scheme val="minor"/>
    </font>
    <font>
      <sz val="11"/>
      <color indexed="8"/>
      <name val="Calibri"/>
      <family val="2"/>
    </font>
    <font>
      <sz val="10"/>
      <name val="Arial"/>
      <family val="2"/>
    </font>
    <font>
      <sz val="11"/>
      <name val="Times New Roman"/>
      <family val="1"/>
    </font>
    <font>
      <sz val="10"/>
      <color indexed="8"/>
      <name val="Tahoma"/>
      <family val="2"/>
    </font>
    <font>
      <vertAlign val="superscript"/>
      <sz val="11"/>
      <color theme="1"/>
      <name val="Calibri"/>
      <family val="2"/>
      <scheme val="minor"/>
    </font>
    <font>
      <b/>
      <sz val="11"/>
      <color theme="0"/>
      <name val="Calibri"/>
      <family val="2"/>
      <scheme val="minor"/>
    </font>
    <font>
      <sz val="11"/>
      <color rgb="FF00305C"/>
      <name val="Calibri"/>
      <family val="2"/>
      <scheme val="minor"/>
    </font>
    <font>
      <b/>
      <sz val="12"/>
      <color theme="0"/>
      <name val="Calibri"/>
      <family val="2"/>
      <scheme val="minor"/>
    </font>
    <font>
      <b/>
      <sz val="11"/>
      <color rgb="FF00305C"/>
      <name val="Calibri"/>
      <family val="2"/>
      <scheme val="minor"/>
    </font>
    <font>
      <b/>
      <sz val="11"/>
      <color theme="3"/>
      <name val="Calibri"/>
      <family val="2"/>
      <scheme val="minor"/>
    </font>
    <font>
      <b/>
      <sz val="11"/>
      <color theme="8" tint="-0.499984740745262"/>
      <name val="Calibri"/>
      <family val="2"/>
      <scheme val="minor"/>
    </font>
    <font>
      <b/>
      <sz val="11"/>
      <name val="Calibri"/>
      <family val="2"/>
      <scheme val="minor"/>
    </font>
    <font>
      <sz val="11"/>
      <name val="Calibri"/>
      <family val="2"/>
      <scheme val="minor"/>
    </font>
    <font>
      <sz val="11"/>
      <color theme="3"/>
      <name val="Calibri"/>
      <family val="2"/>
      <scheme val="minor"/>
    </font>
    <font>
      <sz val="10"/>
      <name val="Calibri"/>
      <family val="2"/>
      <scheme val="minor"/>
    </font>
    <font>
      <sz val="11"/>
      <color theme="0" tint="-0.14999847407452621"/>
      <name val="Calibri"/>
      <family val="2"/>
      <scheme val="minor"/>
    </font>
    <font>
      <sz val="28"/>
      <color rgb="FF00305C"/>
      <name val="Calibri Light"/>
      <family val="2"/>
    </font>
    <font>
      <vertAlign val="subscript"/>
      <sz val="11"/>
      <color theme="1"/>
      <name val="Calibri"/>
      <family val="2"/>
      <scheme val="minor"/>
    </font>
    <font>
      <vertAlign val="subscript"/>
      <sz val="11"/>
      <name val="Calibri"/>
      <family val="2"/>
      <scheme val="minor"/>
    </font>
    <font>
      <b/>
      <vertAlign val="subscript"/>
      <sz val="11"/>
      <name val="Calibri"/>
      <family val="2"/>
      <scheme val="minor"/>
    </font>
    <font>
      <sz val="12"/>
      <color theme="0"/>
      <name val="Calibri"/>
      <family val="2"/>
      <scheme val="minor"/>
    </font>
    <font>
      <b/>
      <sz val="18"/>
      <color theme="0"/>
      <name val="Calibri"/>
      <family val="2"/>
      <scheme val="minor"/>
    </font>
    <font>
      <b/>
      <vertAlign val="superscript"/>
      <sz val="11"/>
      <color theme="3"/>
      <name val="Calibri"/>
      <family val="2"/>
      <scheme val="minor"/>
    </font>
    <font>
      <vertAlign val="superscript"/>
      <sz val="11"/>
      <name val="Calibri"/>
      <family val="2"/>
      <scheme val="minor"/>
    </font>
    <font>
      <b/>
      <sz val="20"/>
      <color theme="0"/>
      <name val="Calibri"/>
      <family val="2"/>
      <scheme val="minor"/>
    </font>
    <font>
      <b/>
      <sz val="10"/>
      <color theme="0"/>
      <name val="Calibri"/>
      <family val="2"/>
      <scheme val="minor"/>
    </font>
    <font>
      <b/>
      <sz val="16"/>
      <name val="Calibri"/>
      <family val="2"/>
      <scheme val="minor"/>
    </font>
    <font>
      <b/>
      <sz val="10"/>
      <color theme="0"/>
      <name val="Calibri Light "/>
    </font>
    <font>
      <b/>
      <sz val="11"/>
      <color theme="0"/>
      <name val="Calibri Light"/>
      <family val="2"/>
    </font>
    <font>
      <sz val="28"/>
      <color theme="3"/>
      <name val="Calibri Light"/>
      <family val="2"/>
    </font>
    <font>
      <sz val="11"/>
      <color rgb="FF00305C"/>
      <name val="Calibri Light"/>
      <family val="2"/>
    </font>
    <font>
      <vertAlign val="subscript"/>
      <sz val="10"/>
      <color theme="1"/>
      <name val="Calibri"/>
      <family val="2"/>
      <scheme val="minor"/>
    </font>
    <font>
      <sz val="10"/>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theme="3"/>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00"/>
        <bgColor indexed="64"/>
      </patternFill>
    </fill>
  </fills>
  <borders count="26">
    <border>
      <left/>
      <right/>
      <top/>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hair">
        <color indexed="64"/>
      </top>
      <bottom style="hair">
        <color indexed="64"/>
      </bottom>
      <diagonal/>
    </border>
    <border>
      <left/>
      <right/>
      <top style="thin">
        <color auto="1"/>
      </top>
      <bottom style="hair">
        <color auto="1"/>
      </bottom>
      <diagonal/>
    </border>
    <border>
      <left/>
      <right/>
      <top style="hair">
        <color auto="1"/>
      </top>
      <bottom style="thin">
        <color auto="1"/>
      </bottom>
      <diagonal/>
    </border>
    <border>
      <left/>
      <right style="thin">
        <color theme="1" tint="0.499984740745262"/>
      </right>
      <top style="hair">
        <color auto="1"/>
      </top>
      <bottom style="hair">
        <color auto="1"/>
      </bottom>
      <diagonal/>
    </border>
    <border>
      <left style="thin">
        <color theme="1" tint="0.499984740745262"/>
      </left>
      <right style="thin">
        <color theme="1" tint="0.499984740745262"/>
      </right>
      <top style="hair">
        <color auto="1"/>
      </top>
      <bottom style="hair">
        <color auto="1"/>
      </bottom>
      <diagonal/>
    </border>
    <border>
      <left style="thin">
        <color theme="1" tint="0.499984740745262"/>
      </left>
      <right/>
      <top style="hair">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
      <left/>
      <right/>
      <top/>
      <bottom style="hair">
        <color auto="1"/>
      </bottom>
      <diagonal/>
    </border>
    <border>
      <left/>
      <right/>
      <top style="hair">
        <color indexed="64"/>
      </top>
      <bottom/>
      <diagonal/>
    </border>
  </borders>
  <cellStyleXfs count="49">
    <xf numFmtId="0" fontId="0" fillId="0" borderId="0"/>
    <xf numFmtId="9" fontId="3" fillId="0" borderId="0" applyFont="0" applyFill="0" applyBorder="0" applyAlignment="0" applyProtection="0"/>
    <xf numFmtId="43" fontId="3" fillId="0" borderId="0" applyFont="0" applyFill="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6" fillId="0" borderId="0"/>
    <xf numFmtId="0" fontId="2" fillId="0" borderId="0"/>
    <xf numFmtId="0" fontId="4" fillId="0" borderId="0">
      <alignment vertical="top"/>
    </xf>
    <xf numFmtId="0" fontId="4" fillId="0" borderId="0">
      <alignment vertical="top"/>
    </xf>
    <xf numFmtId="0" fontId="4" fillId="0" borderId="0"/>
    <xf numFmtId="0" fontId="4" fillId="0" borderId="0"/>
    <xf numFmtId="0" fontId="3" fillId="0" borderId="0"/>
    <xf numFmtId="0" fontId="3" fillId="0" borderId="0"/>
    <xf numFmtId="0" fontId="5" fillId="0" borderId="0"/>
    <xf numFmtId="0" fontId="4" fillId="0" borderId="0">
      <alignment vertical="top"/>
    </xf>
    <xf numFmtId="0" fontId="4" fillId="0" borderId="0"/>
    <xf numFmtId="0" fontId="5" fillId="0" borderId="0"/>
    <xf numFmtId="0" fontId="3" fillId="13" borderId="2" applyNumberFormat="0" applyFont="0" applyAlignment="0" applyProtection="0"/>
    <xf numFmtId="0" fontId="3" fillId="13" borderId="2"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191">
    <xf numFmtId="0" fontId="0" fillId="0" borderId="0" xfId="0"/>
    <xf numFmtId="0" fontId="0" fillId="2" borderId="0" xfId="0" applyFill="1"/>
    <xf numFmtId="164" fontId="0" fillId="2" borderId="0" xfId="43" applyNumberFormat="1" applyFont="1" applyFill="1" applyBorder="1"/>
    <xf numFmtId="10" fontId="0" fillId="2" borderId="0" xfId="0" applyNumberFormat="1" applyFill="1"/>
    <xf numFmtId="0" fontId="15" fillId="2" borderId="0" xfId="0" applyFont="1" applyFill="1"/>
    <xf numFmtId="0" fontId="14" fillId="0" borderId="0" xfId="0" applyFont="1"/>
    <xf numFmtId="0" fontId="15" fillId="0" borderId="0" xfId="0" applyFont="1"/>
    <xf numFmtId="0" fontId="13" fillId="2" borderId="0" xfId="0" applyFont="1" applyFill="1" applyAlignment="1">
      <alignment horizontal="left" vertical="top" wrapText="1"/>
    </xf>
    <xf numFmtId="0" fontId="17" fillId="0" borderId="0" xfId="0" applyFont="1" applyAlignment="1">
      <alignment vertical="top" wrapText="1"/>
    </xf>
    <xf numFmtId="0" fontId="14" fillId="15" borderId="0" xfId="0" applyFont="1" applyFill="1" applyAlignment="1">
      <alignment horizontal="left"/>
    </xf>
    <xf numFmtId="0" fontId="15" fillId="15" borderId="0" xfId="0" applyFont="1" applyFill="1"/>
    <xf numFmtId="0" fontId="14" fillId="15" borderId="0" xfId="0" applyFont="1" applyFill="1"/>
    <xf numFmtId="0" fontId="15" fillId="15" borderId="0" xfId="0" applyFont="1" applyFill="1" applyAlignment="1">
      <alignment wrapText="1"/>
    </xf>
    <xf numFmtId="0" fontId="15" fillId="15" borderId="0" xfId="0" applyFont="1" applyFill="1" applyAlignment="1">
      <alignment horizontal="left" wrapText="1"/>
    </xf>
    <xf numFmtId="164" fontId="15" fillId="2" borderId="0" xfId="43" applyNumberFormat="1" applyFont="1" applyFill="1" applyAlignment="1">
      <alignment horizontal="right"/>
    </xf>
    <xf numFmtId="164" fontId="16" fillId="2" borderId="0" xfId="43" applyNumberFormat="1" applyFont="1" applyFill="1" applyAlignment="1">
      <alignment horizontal="right"/>
    </xf>
    <xf numFmtId="0" fontId="18" fillId="2" borderId="0" xfId="0" applyFont="1" applyFill="1"/>
    <xf numFmtId="0" fontId="0" fillId="2" borderId="0" xfId="0" applyFill="1" applyAlignment="1">
      <alignment vertical="center"/>
    </xf>
    <xf numFmtId="0" fontId="0" fillId="2" borderId="0" xfId="0" applyFill="1" applyAlignment="1">
      <alignment horizontal="right" vertical="center" indent="1"/>
    </xf>
    <xf numFmtId="166" fontId="0" fillId="2" borderId="0" xfId="0" applyNumberFormat="1" applyFill="1"/>
    <xf numFmtId="0" fontId="0" fillId="2" borderId="4" xfId="0" applyFill="1" applyBorder="1"/>
    <xf numFmtId="0" fontId="15" fillId="2" borderId="4" xfId="0" applyFont="1" applyFill="1" applyBorder="1"/>
    <xf numFmtId="0" fontId="14" fillId="2" borderId="4" xfId="0" applyFont="1" applyFill="1" applyBorder="1" applyAlignment="1">
      <alignment horizontal="right"/>
    </xf>
    <xf numFmtId="0" fontId="29" fillId="17" borderId="4" xfId="0" applyFont="1" applyFill="1" applyBorder="1"/>
    <xf numFmtId="0" fontId="14" fillId="17" borderId="4" xfId="0" applyFont="1" applyFill="1" applyBorder="1"/>
    <xf numFmtId="0" fontId="0" fillId="2" borderId="4" xfId="0" applyFill="1" applyBorder="1" applyAlignment="1">
      <alignment wrapText="1"/>
    </xf>
    <xf numFmtId="0" fontId="15" fillId="2" borderId="4" xfId="0" applyFont="1" applyFill="1" applyBorder="1" applyAlignment="1">
      <alignment wrapText="1"/>
    </xf>
    <xf numFmtId="0" fontId="14" fillId="15" borderId="4" xfId="0" applyFont="1" applyFill="1" applyBorder="1"/>
    <xf numFmtId="0" fontId="0" fillId="0" borderId="4" xfId="0" applyBorder="1"/>
    <xf numFmtId="0" fontId="12" fillId="0" borderId="4" xfId="0" applyFont="1" applyBorder="1"/>
    <xf numFmtId="0" fontId="14" fillId="0" borderId="4" xfId="0" applyFont="1" applyBorder="1"/>
    <xf numFmtId="0" fontId="15" fillId="0" borderId="4" xfId="0" applyFont="1" applyBorder="1"/>
    <xf numFmtId="164" fontId="15" fillId="0" borderId="4" xfId="43" applyNumberFormat="1" applyFont="1" applyFill="1" applyBorder="1" applyAlignment="1">
      <alignment horizontal="right"/>
    </xf>
    <xf numFmtId="0" fontId="15" fillId="0" borderId="4" xfId="0" applyFont="1" applyBorder="1" applyAlignment="1">
      <alignment wrapText="1"/>
    </xf>
    <xf numFmtId="0" fontId="1" fillId="2" borderId="4" xfId="0" applyFont="1" applyFill="1" applyBorder="1"/>
    <xf numFmtId="0" fontId="1" fillId="2" borderId="4" xfId="0" applyFont="1" applyFill="1" applyBorder="1" applyAlignment="1">
      <alignment horizontal="right"/>
    </xf>
    <xf numFmtId="0" fontId="0" fillId="0" borderId="4" xfId="0" applyBorder="1" applyAlignment="1">
      <alignment wrapText="1"/>
    </xf>
    <xf numFmtId="0" fontId="14" fillId="2" borderId="4" xfId="0" applyFont="1" applyFill="1" applyBorder="1"/>
    <xf numFmtId="164" fontId="15" fillId="16" borderId="4" xfId="43" applyNumberFormat="1" applyFont="1" applyFill="1" applyBorder="1" applyAlignment="1">
      <alignment horizontal="right"/>
    </xf>
    <xf numFmtId="43" fontId="15" fillId="16" borderId="4" xfId="43" applyFont="1" applyFill="1" applyBorder="1" applyAlignment="1">
      <alignment horizontal="right"/>
    </xf>
    <xf numFmtId="0" fontId="0" fillId="0" borderId="6" xfId="0" applyBorder="1"/>
    <xf numFmtId="43" fontId="15" fillId="16" borderId="6" xfId="43" applyFont="1" applyFill="1" applyBorder="1" applyAlignment="1">
      <alignment horizontal="right"/>
    </xf>
    <xf numFmtId="0" fontId="15" fillId="0" borderId="6" xfId="0" applyFont="1" applyBorder="1"/>
    <xf numFmtId="0" fontId="0" fillId="2" borderId="5" xfId="0" applyFill="1" applyBorder="1"/>
    <xf numFmtId="0" fontId="11" fillId="2" borderId="5" xfId="0" applyFont="1" applyFill="1" applyBorder="1" applyAlignment="1">
      <alignment horizontal="right" indent="1"/>
    </xf>
    <xf numFmtId="2" fontId="0" fillId="2" borderId="4" xfId="0" applyNumberFormat="1" applyFill="1" applyBorder="1" applyAlignment="1">
      <alignment horizontal="right" vertical="center" indent="1"/>
    </xf>
    <xf numFmtId="0" fontId="0" fillId="2" borderId="4" xfId="0" applyFill="1" applyBorder="1" applyAlignment="1">
      <alignment horizontal="right" vertical="center" indent="1"/>
    </xf>
    <xf numFmtId="0" fontId="0" fillId="2" borderId="6" xfId="0" applyFill="1" applyBorder="1" applyAlignment="1">
      <alignment horizontal="right" vertical="center" indent="1"/>
    </xf>
    <xf numFmtId="0" fontId="11" fillId="2" borderId="4" xfId="0" applyFont="1" applyFill="1" applyBorder="1" applyAlignment="1">
      <alignment horizontal="right" vertical="center" indent="1"/>
    </xf>
    <xf numFmtId="0" fontId="11" fillId="2" borderId="4" xfId="0" applyFont="1" applyFill="1" applyBorder="1" applyAlignment="1">
      <alignment horizontal="right" vertical="center"/>
    </xf>
    <xf numFmtId="41" fontId="10" fillId="14" borderId="6" xfId="43" applyNumberFormat="1" applyFont="1" applyFill="1" applyBorder="1" applyAlignment="1">
      <alignment horizontal="left" vertical="center" indent="2"/>
    </xf>
    <xf numFmtId="41" fontId="10" fillId="14" borderId="6" xfId="43" applyNumberFormat="1" applyFont="1" applyFill="1" applyBorder="1" applyAlignment="1">
      <alignment horizontal="right" vertical="center"/>
    </xf>
    <xf numFmtId="0" fontId="0" fillId="2" borderId="4" xfId="0" applyFill="1" applyBorder="1" applyAlignment="1">
      <alignment horizontal="left" vertical="center"/>
    </xf>
    <xf numFmtId="0" fontId="0" fillId="2" borderId="8" xfId="0" applyFill="1" applyBorder="1" applyAlignment="1">
      <alignment horizontal="right" vertical="center" indent="1"/>
    </xf>
    <xf numFmtId="0" fontId="0" fillId="2" borderId="9" xfId="0" applyFill="1" applyBorder="1" applyAlignment="1">
      <alignment horizontal="right" vertical="center" indent="1"/>
    </xf>
    <xf numFmtId="0" fontId="0" fillId="2" borderId="5" xfId="0" applyFill="1" applyBorder="1" applyAlignment="1">
      <alignment horizontal="right" vertical="center" indent="1"/>
    </xf>
    <xf numFmtId="0" fontId="11" fillId="2" borderId="5" xfId="0" applyFont="1" applyFill="1" applyBorder="1" applyAlignment="1">
      <alignment horizontal="right" vertical="center" indent="1"/>
    </xf>
    <xf numFmtId="0" fontId="9" fillId="2" borderId="5" xfId="0" applyFont="1" applyFill="1" applyBorder="1" applyAlignment="1">
      <alignment horizontal="right" vertical="center" indent="1"/>
    </xf>
    <xf numFmtId="0" fontId="10" fillId="14" borderId="6" xfId="0" applyFont="1" applyFill="1" applyBorder="1" applyAlignment="1">
      <alignment horizontal="left" vertical="center" indent="2"/>
    </xf>
    <xf numFmtId="0" fontId="15" fillId="2" borderId="5" xfId="0" applyFont="1" applyFill="1" applyBorder="1" applyAlignment="1">
      <alignment horizontal="right" vertical="center" indent="1"/>
    </xf>
    <xf numFmtId="0" fontId="15" fillId="2" borderId="4" xfId="0" applyFont="1" applyFill="1" applyBorder="1" applyAlignment="1">
      <alignment horizontal="right" vertical="center" indent="1"/>
    </xf>
    <xf numFmtId="167" fontId="11" fillId="16" borderId="4" xfId="0" applyNumberFormat="1" applyFont="1" applyFill="1" applyBorder="1" applyAlignment="1">
      <alignment horizontal="right" vertical="center" indent="1"/>
    </xf>
    <xf numFmtId="0" fontId="11" fillId="16" borderId="4" xfId="0" applyFont="1" applyFill="1" applyBorder="1" applyAlignment="1">
      <alignment horizontal="right" vertical="center" indent="1"/>
    </xf>
    <xf numFmtId="0" fontId="11" fillId="16" borderId="6" xfId="0" applyFont="1" applyFill="1" applyBorder="1" applyAlignment="1">
      <alignment horizontal="right" vertical="center" indent="1"/>
    </xf>
    <xf numFmtId="0" fontId="0" fillId="0" borderId="4" xfId="0" applyBorder="1" applyAlignment="1">
      <alignment horizontal="left" vertical="center" indent="2"/>
    </xf>
    <xf numFmtId="0" fontId="0" fillId="0" borderId="6" xfId="0" applyBorder="1" applyAlignment="1">
      <alignment horizontal="left" vertical="center" indent="2"/>
    </xf>
    <xf numFmtId="0" fontId="0" fillId="0" borderId="7" xfId="0" applyBorder="1" applyAlignment="1">
      <alignment horizontal="left" vertical="center" indent="2"/>
    </xf>
    <xf numFmtId="0" fontId="0" fillId="0" borderId="4" xfId="0" applyBorder="1" applyAlignment="1">
      <alignment vertical="center"/>
    </xf>
    <xf numFmtId="0" fontId="9" fillId="2" borderId="5" xfId="0" applyFont="1" applyFill="1" applyBorder="1" applyAlignment="1">
      <alignment horizontal="left" vertical="center" indent="2"/>
    </xf>
    <xf numFmtId="0" fontId="0" fillId="2" borderId="4" xfId="0" applyFill="1" applyBorder="1" applyAlignment="1">
      <alignment horizontal="left" vertical="center" indent="2"/>
    </xf>
    <xf numFmtId="164" fontId="0" fillId="2" borderId="4" xfId="43" applyNumberFormat="1" applyFont="1" applyFill="1" applyBorder="1" applyAlignment="1">
      <alignment horizontal="right" vertical="center" indent="1"/>
    </xf>
    <xf numFmtId="164" fontId="11" fillId="16" borderId="4" xfId="43" applyNumberFormat="1" applyFont="1" applyFill="1" applyBorder="1" applyAlignment="1">
      <alignment horizontal="right" vertical="center" indent="1"/>
    </xf>
    <xf numFmtId="0" fontId="0" fillId="2" borderId="6" xfId="0" applyFill="1" applyBorder="1" applyAlignment="1">
      <alignment horizontal="left" vertical="center" indent="2"/>
    </xf>
    <xf numFmtId="0" fontId="23" fillId="14" borderId="6" xfId="0" applyFont="1" applyFill="1" applyBorder="1" applyAlignment="1">
      <alignment vertical="center"/>
    </xf>
    <xf numFmtId="164" fontId="10" fillId="14" borderId="6" xfId="43" applyNumberFormat="1" applyFont="1" applyFill="1" applyBorder="1" applyAlignment="1">
      <alignment horizontal="right" vertical="center" indent="1"/>
    </xf>
    <xf numFmtId="0" fontId="11" fillId="16" borderId="4" xfId="0" applyFont="1" applyFill="1" applyBorder="1" applyAlignment="1">
      <alignment horizontal="right" vertical="center"/>
    </xf>
    <xf numFmtId="0" fontId="15" fillId="2" borderId="4" xfId="0" applyFont="1" applyFill="1" applyBorder="1" applyAlignment="1">
      <alignment horizontal="right" vertical="center"/>
    </xf>
    <xf numFmtId="0" fontId="11" fillId="16" borderId="4"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11" fillId="16" borderId="6" xfId="0" applyFont="1" applyFill="1" applyBorder="1" applyAlignment="1" applyProtection="1">
      <alignment horizontal="right" vertical="center"/>
      <protection locked="0"/>
    </xf>
    <xf numFmtId="0" fontId="15" fillId="2" borderId="6" xfId="0" applyFont="1" applyFill="1" applyBorder="1" applyAlignment="1">
      <alignment horizontal="right" vertical="center" wrapText="1"/>
    </xf>
    <xf numFmtId="0" fontId="0" fillId="2" borderId="6" xfId="0" applyFill="1" applyBorder="1" applyAlignment="1">
      <alignment horizontal="left" vertical="center"/>
    </xf>
    <xf numFmtId="0" fontId="14" fillId="0" borderId="4" xfId="0" applyFont="1" applyBorder="1" applyAlignment="1">
      <alignment horizontal="right"/>
    </xf>
    <xf numFmtId="164" fontId="14" fillId="17" borderId="4" xfId="43" applyNumberFormat="1" applyFont="1" applyFill="1" applyBorder="1" applyAlignment="1">
      <alignment horizontal="right"/>
    </xf>
    <xf numFmtId="164" fontId="14" fillId="16" borderId="4" xfId="43" applyNumberFormat="1" applyFont="1" applyFill="1" applyBorder="1" applyAlignment="1">
      <alignment horizontal="right"/>
    </xf>
    <xf numFmtId="164" fontId="0" fillId="0" borderId="4" xfId="43" applyNumberFormat="1" applyFont="1" applyFill="1" applyBorder="1" applyAlignment="1">
      <alignment horizontal="right"/>
    </xf>
    <xf numFmtId="164" fontId="0" fillId="2" borderId="4" xfId="43" applyNumberFormat="1" applyFont="1" applyFill="1" applyBorder="1" applyAlignment="1">
      <alignment horizontal="right"/>
    </xf>
    <xf numFmtId="43" fontId="15" fillId="0" borderId="4" xfId="43" applyFont="1" applyFill="1" applyBorder="1" applyAlignment="1">
      <alignment horizontal="right"/>
    </xf>
    <xf numFmtId="43" fontId="15" fillId="0" borderId="6" xfId="43" applyFont="1" applyFill="1" applyBorder="1" applyAlignment="1">
      <alignment horizontal="right"/>
    </xf>
    <xf numFmtId="0" fontId="14" fillId="2" borderId="4" xfId="43" applyNumberFormat="1" applyFont="1" applyFill="1" applyBorder="1" applyAlignment="1">
      <alignment horizontal="right"/>
    </xf>
    <xf numFmtId="164" fontId="15" fillId="2" borderId="4" xfId="43" applyNumberFormat="1" applyFont="1" applyFill="1" applyBorder="1" applyAlignment="1">
      <alignment horizontal="right"/>
    </xf>
    <xf numFmtId="164" fontId="15" fillId="16" borderId="4" xfId="43" applyNumberFormat="1" applyFont="1" applyFill="1" applyBorder="1" applyAlignment="1">
      <alignment horizontal="right" wrapText="1"/>
    </xf>
    <xf numFmtId="164" fontId="14" fillId="15" borderId="4" xfId="43" applyNumberFormat="1" applyFont="1" applyFill="1" applyBorder="1" applyAlignment="1">
      <alignment horizontal="right"/>
    </xf>
    <xf numFmtId="164" fontId="15" fillId="0" borderId="4" xfId="43" applyNumberFormat="1" applyFont="1" applyBorder="1" applyAlignment="1">
      <alignment horizontal="right"/>
    </xf>
    <xf numFmtId="164" fontId="15" fillId="16" borderId="6" xfId="43" applyNumberFormat="1" applyFont="1" applyFill="1" applyBorder="1" applyAlignment="1">
      <alignment horizontal="right"/>
    </xf>
    <xf numFmtId="0" fontId="1" fillId="2" borderId="4" xfId="43" applyNumberFormat="1" applyFont="1" applyFill="1" applyBorder="1" applyAlignment="1">
      <alignment horizontal="right"/>
    </xf>
    <xf numFmtId="164" fontId="2" fillId="0" borderId="4" xfId="43" applyNumberFormat="1" applyFont="1" applyFill="1" applyBorder="1" applyAlignment="1">
      <alignment horizontal="right"/>
    </xf>
    <xf numFmtId="164" fontId="16" fillId="0" borderId="4" xfId="43" applyNumberFormat="1" applyFont="1" applyFill="1" applyBorder="1" applyAlignment="1">
      <alignment horizontal="right"/>
    </xf>
    <xf numFmtId="164" fontId="15" fillId="0" borderId="6" xfId="43" applyNumberFormat="1" applyFont="1" applyFill="1" applyBorder="1" applyAlignment="1">
      <alignment horizontal="right"/>
    </xf>
    <xf numFmtId="0" fontId="13" fillId="2" borderId="0" xfId="0" applyFont="1" applyFill="1" applyAlignment="1">
      <alignment vertical="top" wrapText="1"/>
    </xf>
    <xf numFmtId="0" fontId="9" fillId="2" borderId="5" xfId="0" applyFont="1" applyFill="1" applyBorder="1" applyAlignment="1" applyProtection="1">
      <alignment horizontal="left" indent="2"/>
      <protection locked="0"/>
    </xf>
    <xf numFmtId="0" fontId="15" fillId="2" borderId="5" xfId="0" applyFont="1" applyFill="1" applyBorder="1" applyAlignment="1" applyProtection="1">
      <alignment horizontal="center"/>
      <protection locked="0"/>
    </xf>
    <xf numFmtId="0" fontId="11" fillId="2" borderId="5" xfId="0" applyFont="1" applyFill="1" applyBorder="1"/>
    <xf numFmtId="0" fontId="15" fillId="2" borderId="5" xfId="0" applyFont="1" applyFill="1" applyBorder="1" applyProtection="1">
      <protection locked="0"/>
    </xf>
    <xf numFmtId="0" fontId="33" fillId="2" borderId="0" xfId="0" applyFont="1" applyFill="1" applyAlignment="1">
      <alignment horizontal="center" vertical="center"/>
    </xf>
    <xf numFmtId="168" fontId="14" fillId="16" borderId="4" xfId="43" applyNumberFormat="1" applyFont="1" applyFill="1" applyBorder="1" applyAlignment="1">
      <alignment horizontal="right"/>
    </xf>
    <xf numFmtId="168" fontId="15" fillId="16" borderId="4" xfId="43" applyNumberFormat="1" applyFont="1" applyFill="1" applyBorder="1" applyAlignment="1">
      <alignment horizontal="right"/>
    </xf>
    <xf numFmtId="168" fontId="15" fillId="0" borderId="4" xfId="43" applyNumberFormat="1" applyFont="1" applyBorder="1" applyAlignment="1">
      <alignment horizontal="right"/>
    </xf>
    <xf numFmtId="168" fontId="14" fillId="16" borderId="6" xfId="43" applyNumberFormat="1" applyFont="1" applyFill="1" applyBorder="1" applyAlignment="1">
      <alignment horizontal="right"/>
    </xf>
    <xf numFmtId="168" fontId="15" fillId="16" borderId="6" xfId="43" applyNumberFormat="1" applyFont="1" applyFill="1" applyBorder="1" applyAlignment="1">
      <alignment horizontal="right"/>
    </xf>
    <xf numFmtId="168" fontId="15" fillId="0" borderId="6" xfId="43" applyNumberFormat="1" applyFont="1" applyBorder="1" applyAlignment="1">
      <alignment horizontal="right"/>
    </xf>
    <xf numFmtId="1" fontId="11" fillId="16" borderId="4" xfId="0" applyNumberFormat="1" applyFont="1" applyFill="1" applyBorder="1" applyAlignment="1">
      <alignment horizontal="right" vertical="center" indent="1"/>
    </xf>
    <xf numFmtId="1" fontId="15" fillId="2" borderId="4" xfId="0" applyNumberFormat="1" applyFont="1" applyFill="1" applyBorder="1" applyAlignment="1">
      <alignment horizontal="right" vertical="center" indent="1"/>
    </xf>
    <xf numFmtId="1" fontId="10" fillId="14" borderId="6" xfId="0" applyNumberFormat="1" applyFont="1" applyFill="1" applyBorder="1" applyAlignment="1">
      <alignment horizontal="right" vertical="center" indent="1"/>
    </xf>
    <xf numFmtId="0" fontId="0" fillId="18" borderId="4" xfId="0" applyFill="1" applyBorder="1" applyAlignment="1">
      <alignment horizontal="left" vertical="center" indent="2"/>
    </xf>
    <xf numFmtId="0" fontId="11" fillId="18" borderId="4" xfId="0" applyFont="1" applyFill="1" applyBorder="1" applyAlignment="1">
      <alignment horizontal="right" vertical="center" indent="1"/>
    </xf>
    <xf numFmtId="0" fontId="0" fillId="18" borderId="4" xfId="0" applyFill="1" applyBorder="1" applyAlignment="1">
      <alignment horizontal="right" vertical="center" indent="1"/>
    </xf>
    <xf numFmtId="165" fontId="14" fillId="16" borderId="4" xfId="43" applyNumberFormat="1" applyFont="1" applyFill="1" applyBorder="1" applyAlignment="1">
      <alignment horizontal="right"/>
    </xf>
    <xf numFmtId="0" fontId="7" fillId="2" borderId="0" xfId="0" applyFont="1" applyFill="1"/>
    <xf numFmtId="0" fontId="35" fillId="0" borderId="0" xfId="0" applyFont="1" applyAlignment="1">
      <alignment vertical="top"/>
    </xf>
    <xf numFmtId="0" fontId="15" fillId="2" borderId="0" xfId="0" applyFont="1" applyFill="1" applyAlignment="1">
      <alignment vertical="top"/>
    </xf>
    <xf numFmtId="164" fontId="15" fillId="2" borderId="0" xfId="43" applyNumberFormat="1" applyFont="1" applyFill="1" applyAlignment="1">
      <alignment horizontal="right" vertical="top"/>
    </xf>
    <xf numFmtId="164" fontId="16" fillId="2" borderId="0" xfId="43" applyNumberFormat="1" applyFont="1" applyFill="1" applyAlignment="1">
      <alignment horizontal="right" vertical="top"/>
    </xf>
    <xf numFmtId="164" fontId="0" fillId="2" borderId="0" xfId="43" applyNumberFormat="1" applyFont="1" applyFill="1" applyAlignment="1">
      <alignment vertical="top"/>
    </xf>
    <xf numFmtId="0" fontId="0" fillId="2" borderId="0" xfId="0" applyFill="1" applyAlignment="1">
      <alignment vertical="top"/>
    </xf>
    <xf numFmtId="0" fontId="0" fillId="18" borderId="7" xfId="0" applyFill="1" applyBorder="1" applyAlignment="1">
      <alignment horizontal="left" vertical="center" indent="2"/>
    </xf>
    <xf numFmtId="0" fontId="0" fillId="18" borderId="8" xfId="0" applyFill="1" applyBorder="1" applyAlignment="1">
      <alignment horizontal="right" vertical="center" indent="1"/>
    </xf>
    <xf numFmtId="0" fontId="0" fillId="18" borderId="9" xfId="0" applyFill="1" applyBorder="1" applyAlignment="1">
      <alignment horizontal="right" vertical="center" indent="1"/>
    </xf>
    <xf numFmtId="0" fontId="10" fillId="14" borderId="10" xfId="43" applyNumberFormat="1" applyFont="1" applyFill="1" applyBorder="1" applyAlignment="1">
      <alignment vertical="center" wrapText="1"/>
    </xf>
    <xf numFmtId="41" fontId="10" fillId="14" borderId="13" xfId="43" applyNumberFormat="1" applyFont="1" applyFill="1" applyBorder="1" applyAlignment="1">
      <alignment horizontal="left" vertical="center" indent="2"/>
    </xf>
    <xf numFmtId="41" fontId="10" fillId="14" borderId="14" xfId="43" applyNumberFormat="1" applyFont="1" applyFill="1" applyBorder="1" applyAlignment="1">
      <alignment horizontal="center" vertical="center"/>
    </xf>
    <xf numFmtId="41" fontId="10" fillId="14" borderId="15" xfId="43" applyNumberFormat="1" applyFont="1" applyFill="1" applyBorder="1" applyAlignment="1">
      <alignment horizontal="center" vertical="center"/>
    </xf>
    <xf numFmtId="0" fontId="0" fillId="2" borderId="13" xfId="0" applyFill="1" applyBorder="1"/>
    <xf numFmtId="0" fontId="0" fillId="2" borderId="14" xfId="0" applyFill="1" applyBorder="1"/>
    <xf numFmtId="0" fontId="0" fillId="2" borderId="15" xfId="0" applyFill="1" applyBorder="1"/>
    <xf numFmtId="41" fontId="10" fillId="14" borderId="14" xfId="43" applyNumberFormat="1" applyFont="1" applyFill="1" applyBorder="1" applyAlignment="1">
      <alignment horizontal="left" vertical="center" indent="2"/>
    </xf>
    <xf numFmtId="41" fontId="10" fillId="14" borderId="15" xfId="43" applyNumberFormat="1" applyFont="1" applyFill="1" applyBorder="1" applyAlignment="1">
      <alignment horizontal="left" vertical="center" indent="2"/>
    </xf>
    <xf numFmtId="9" fontId="0" fillId="2" borderId="14" xfId="47" applyFont="1" applyFill="1" applyBorder="1"/>
    <xf numFmtId="9" fontId="0" fillId="2" borderId="15" xfId="47" applyFont="1" applyFill="1" applyBorder="1"/>
    <xf numFmtId="41" fontId="10" fillId="14" borderId="16" xfId="43" applyNumberFormat="1" applyFont="1" applyFill="1" applyBorder="1" applyAlignment="1">
      <alignment horizontal="left" vertical="center" indent="2"/>
    </xf>
    <xf numFmtId="41" fontId="10" fillId="14" borderId="17" xfId="43" applyNumberFormat="1" applyFont="1" applyFill="1" applyBorder="1" applyAlignment="1">
      <alignment horizontal="left" vertical="center" indent="2"/>
    </xf>
    <xf numFmtId="41" fontId="10" fillId="14" borderId="18" xfId="43" applyNumberFormat="1" applyFont="1" applyFill="1" applyBorder="1" applyAlignment="1">
      <alignment horizontal="left" vertical="center" indent="2"/>
    </xf>
    <xf numFmtId="0" fontId="10" fillId="14" borderId="19" xfId="43" applyNumberFormat="1" applyFont="1" applyFill="1" applyBorder="1" applyAlignment="1">
      <alignment vertical="center" wrapText="1"/>
    </xf>
    <xf numFmtId="41" fontId="10" fillId="14" borderId="19" xfId="43" applyNumberFormat="1" applyFont="1" applyFill="1" applyBorder="1" applyAlignment="1">
      <alignment horizontal="left" vertical="center" indent="2"/>
    </xf>
    <xf numFmtId="41" fontId="10" fillId="14" borderId="20" xfId="43" applyNumberFormat="1" applyFont="1" applyFill="1" applyBorder="1" applyAlignment="1">
      <alignment horizontal="center" vertical="center"/>
    </xf>
    <xf numFmtId="41" fontId="10" fillId="14" borderId="21" xfId="43" applyNumberFormat="1" applyFont="1" applyFill="1" applyBorder="1" applyAlignment="1">
      <alignment horizontal="center" vertical="center"/>
    </xf>
    <xf numFmtId="0" fontId="0" fillId="2" borderId="10" xfId="0" applyFill="1" applyBorder="1"/>
    <xf numFmtId="0" fontId="0" fillId="2" borderId="11" xfId="0" applyFill="1" applyBorder="1"/>
    <xf numFmtId="0" fontId="0" fillId="2" borderId="12" xfId="0" applyFill="1" applyBorder="1"/>
    <xf numFmtId="41" fontId="0" fillId="2" borderId="14" xfId="0" applyNumberFormat="1" applyFill="1" applyBorder="1"/>
    <xf numFmtId="9" fontId="15" fillId="2" borderId="15" xfId="47" applyFont="1" applyFill="1" applyBorder="1"/>
    <xf numFmtId="41" fontId="10" fillId="14" borderId="14" xfId="43" applyNumberFormat="1" applyFont="1" applyFill="1" applyBorder="1" applyAlignment="1">
      <alignment horizontal="right" vertical="center" indent="2"/>
    </xf>
    <xf numFmtId="41" fontId="10" fillId="14" borderId="15" xfId="43" applyNumberFormat="1" applyFont="1" applyFill="1" applyBorder="1" applyAlignment="1">
      <alignment horizontal="right" vertical="center" indent="2"/>
    </xf>
    <xf numFmtId="0" fontId="0" fillId="2" borderId="14" xfId="0" applyFill="1" applyBorder="1" applyAlignment="1">
      <alignment horizontal="right"/>
    </xf>
    <xf numFmtId="0" fontId="0" fillId="2" borderId="15" xfId="0" applyFill="1" applyBorder="1" applyAlignment="1">
      <alignment horizontal="right"/>
    </xf>
    <xf numFmtId="0" fontId="15" fillId="2" borderId="8" xfId="0" applyFont="1" applyFill="1" applyBorder="1" applyAlignment="1">
      <alignment horizontal="right" vertical="center" indent="1"/>
    </xf>
    <xf numFmtId="41" fontId="10" fillId="14" borderId="17" xfId="43" applyNumberFormat="1" applyFont="1" applyFill="1" applyBorder="1" applyAlignment="1">
      <alignment horizontal="right" vertical="center" indent="2"/>
    </xf>
    <xf numFmtId="41" fontId="10" fillId="14" borderId="18" xfId="43" applyNumberFormat="1" applyFont="1" applyFill="1" applyBorder="1" applyAlignment="1">
      <alignment horizontal="right" vertical="center" indent="2"/>
    </xf>
    <xf numFmtId="43" fontId="0" fillId="2" borderId="0" xfId="0" applyNumberFormat="1" applyFill="1"/>
    <xf numFmtId="0" fontId="8" fillId="14" borderId="24" xfId="0" applyFont="1" applyFill="1" applyBorder="1" applyAlignment="1">
      <alignment horizontal="left" vertical="center" wrapText="1"/>
    </xf>
    <xf numFmtId="0" fontId="0" fillId="2" borderId="0" xfId="0" applyFill="1" applyBorder="1"/>
    <xf numFmtId="10" fontId="0" fillId="2" borderId="14" xfId="0" applyNumberFormat="1" applyFill="1" applyBorder="1" applyAlignment="1">
      <alignment horizontal="right"/>
    </xf>
    <xf numFmtId="10" fontId="0" fillId="2" borderId="15" xfId="47" applyNumberFormat="1" applyFont="1" applyFill="1" applyBorder="1" applyAlignment="1">
      <alignment horizontal="right"/>
    </xf>
    <xf numFmtId="10" fontId="0" fillId="2" borderId="15" xfId="47" applyNumberFormat="1" applyFont="1" applyFill="1" applyBorder="1"/>
    <xf numFmtId="0" fontId="0" fillId="0" borderId="25" xfId="0" applyBorder="1" applyAlignment="1">
      <alignment horizontal="left" vertical="center" indent="2"/>
    </xf>
    <xf numFmtId="0" fontId="11" fillId="16" borderId="25" xfId="0" applyFont="1" applyFill="1" applyBorder="1" applyAlignment="1">
      <alignment horizontal="right" vertical="center" indent="1"/>
    </xf>
    <xf numFmtId="0" fontId="0" fillId="2" borderId="25" xfId="0" applyFill="1" applyBorder="1" applyAlignment="1">
      <alignment horizontal="right" vertical="center" indent="1"/>
    </xf>
    <xf numFmtId="10" fontId="0" fillId="2" borderId="0" xfId="0" applyNumberFormat="1" applyFill="1" applyBorder="1" applyAlignment="1">
      <alignment horizontal="right"/>
    </xf>
    <xf numFmtId="0" fontId="0" fillId="2" borderId="0" xfId="0" applyFill="1" applyBorder="1" applyAlignment="1">
      <alignment horizontal="right"/>
    </xf>
    <xf numFmtId="10" fontId="0" fillId="2" borderId="0" xfId="47" applyNumberFormat="1" applyFont="1" applyFill="1" applyBorder="1"/>
    <xf numFmtId="0" fontId="0" fillId="0" borderId="14" xfId="0" applyFill="1" applyBorder="1"/>
    <xf numFmtId="0" fontId="35" fillId="0" borderId="0" xfId="0" applyFont="1" applyFill="1" applyAlignment="1">
      <alignment vertical="top"/>
    </xf>
    <xf numFmtId="0" fontId="0" fillId="0" borderId="14" xfId="0" applyFill="1" applyBorder="1" applyAlignment="1">
      <alignment horizontal="right"/>
    </xf>
    <xf numFmtId="0" fontId="15" fillId="2" borderId="0" xfId="0" applyFont="1" applyFill="1" applyAlignment="1">
      <alignment horizontal="left" wrapText="1"/>
    </xf>
    <xf numFmtId="0" fontId="15" fillId="15" borderId="0" xfId="0" applyFont="1" applyFill="1" applyAlignment="1">
      <alignment horizontal="left" wrapText="1"/>
    </xf>
    <xf numFmtId="0" fontId="14" fillId="15" borderId="0" xfId="0" applyFont="1" applyFill="1" applyAlignment="1">
      <alignment horizontal="left" wrapText="1"/>
    </xf>
    <xf numFmtId="0" fontId="32" fillId="2" borderId="0" xfId="0" applyFont="1" applyFill="1" applyAlignment="1">
      <alignment horizontal="right" vertical="center"/>
    </xf>
    <xf numFmtId="0" fontId="19" fillId="2" borderId="0" xfId="0" applyFont="1" applyFill="1" applyAlignment="1">
      <alignment horizontal="right" vertical="center"/>
    </xf>
    <xf numFmtId="0" fontId="13" fillId="2" borderId="0" xfId="0" applyFont="1" applyFill="1" applyAlignment="1">
      <alignment horizontal="left" vertical="top" wrapText="1"/>
    </xf>
    <xf numFmtId="0" fontId="17" fillId="0" borderId="0" xfId="0" applyFont="1" applyAlignment="1">
      <alignment vertical="top" wrapText="1"/>
    </xf>
    <xf numFmtId="0" fontId="24" fillId="14" borderId="5" xfId="0" applyFont="1" applyFill="1" applyBorder="1" applyAlignment="1">
      <alignment horizontal="left" vertical="top" wrapText="1"/>
    </xf>
    <xf numFmtId="0" fontId="13" fillId="2" borderId="1" xfId="0" applyFont="1" applyFill="1" applyBorder="1" applyAlignment="1">
      <alignment horizontal="left" vertical="top" wrapText="1"/>
    </xf>
    <xf numFmtId="0" fontId="30" fillId="14" borderId="5" xfId="0" applyFont="1" applyFill="1" applyBorder="1" applyAlignment="1">
      <alignment horizontal="left" vertical="center" wrapText="1"/>
    </xf>
    <xf numFmtId="0" fontId="31" fillId="14" borderId="5" xfId="0" applyFont="1" applyFill="1" applyBorder="1" applyAlignment="1">
      <alignment horizontal="left" vertical="center" wrapText="1"/>
    </xf>
    <xf numFmtId="0" fontId="8" fillId="14" borderId="5" xfId="0" applyFont="1" applyFill="1" applyBorder="1" applyAlignment="1">
      <alignment horizontal="left" vertical="center" wrapText="1"/>
    </xf>
    <xf numFmtId="0" fontId="10" fillId="14" borderId="11" xfId="43" applyNumberFormat="1" applyFont="1" applyFill="1" applyBorder="1" applyAlignment="1">
      <alignment horizontal="center" vertical="center"/>
    </xf>
    <xf numFmtId="0" fontId="10" fillId="14" borderId="12" xfId="43" applyNumberFormat="1" applyFont="1" applyFill="1" applyBorder="1" applyAlignment="1">
      <alignment horizontal="center" vertical="center"/>
    </xf>
    <xf numFmtId="0" fontId="19" fillId="2" borderId="1" xfId="0" applyFont="1" applyFill="1" applyBorder="1" applyAlignment="1">
      <alignment horizontal="right" vertical="center"/>
    </xf>
    <xf numFmtId="0" fontId="10" fillId="14" borderId="22" xfId="43" applyNumberFormat="1" applyFont="1" applyFill="1" applyBorder="1" applyAlignment="1">
      <alignment horizontal="center" vertical="center"/>
    </xf>
    <xf numFmtId="0" fontId="10" fillId="14" borderId="3" xfId="43" applyNumberFormat="1" applyFont="1" applyFill="1" applyBorder="1" applyAlignment="1">
      <alignment horizontal="center" vertical="center"/>
    </xf>
    <xf numFmtId="0" fontId="10" fillId="14" borderId="23" xfId="43" applyNumberFormat="1" applyFont="1" applyFill="1" applyBorder="1" applyAlignment="1">
      <alignment horizontal="center" vertical="center"/>
    </xf>
  </cellXfs>
  <cellStyles count="49">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Comma" xfId="43" builtinId="3"/>
    <cellStyle name="Comma 10" xfId="15" xr:uid="{00000000-0005-0000-0000-00000D000000}"/>
    <cellStyle name="Comma 15" xfId="16" xr:uid="{00000000-0005-0000-0000-00000E000000}"/>
    <cellStyle name="Comma 17" xfId="17" xr:uid="{00000000-0005-0000-0000-00000F000000}"/>
    <cellStyle name="Comma 2" xfId="2" xr:uid="{00000000-0005-0000-0000-000010000000}"/>
    <cellStyle name="Comma 2 2" xfId="18" xr:uid="{00000000-0005-0000-0000-000011000000}"/>
    <cellStyle name="Comma 20 2" xfId="19" xr:uid="{00000000-0005-0000-0000-000012000000}"/>
    <cellStyle name="Comma 3" xfId="20" xr:uid="{00000000-0005-0000-0000-000013000000}"/>
    <cellStyle name="Comma 4" xfId="44" xr:uid="{00000000-0005-0000-0000-000014000000}"/>
    <cellStyle name="Comma 5" xfId="48" xr:uid="{D5D88B3C-F9C0-47DE-BE9A-56BED792AD60}"/>
    <cellStyle name="Normal" xfId="0" builtinId="0"/>
    <cellStyle name="Normal 10" xfId="21" xr:uid="{00000000-0005-0000-0000-000016000000}"/>
    <cellStyle name="Normal 2" xfId="22" xr:uid="{00000000-0005-0000-0000-000017000000}"/>
    <cellStyle name="Normal 2 2" xfId="23" xr:uid="{00000000-0005-0000-0000-000018000000}"/>
    <cellStyle name="Normal 3" xfId="24" xr:uid="{00000000-0005-0000-0000-000019000000}"/>
    <cellStyle name="Normal 3 2" xfId="25" xr:uid="{00000000-0005-0000-0000-00001A000000}"/>
    <cellStyle name="Normal 3_5.1" xfId="26" xr:uid="{00000000-0005-0000-0000-00001B000000}"/>
    <cellStyle name="Normal 4" xfId="27" xr:uid="{00000000-0005-0000-0000-00001C000000}"/>
    <cellStyle name="Normal 4 2" xfId="28" xr:uid="{00000000-0005-0000-0000-00001D000000}"/>
    <cellStyle name="Normal 4 3" xfId="29" xr:uid="{00000000-0005-0000-0000-00001E000000}"/>
    <cellStyle name="Normal 4_5.1" xfId="30" xr:uid="{00000000-0005-0000-0000-00001F000000}"/>
    <cellStyle name="Normal 5" xfId="31" xr:uid="{00000000-0005-0000-0000-000020000000}"/>
    <cellStyle name="Normal 5 2" xfId="32" xr:uid="{00000000-0005-0000-0000-000021000000}"/>
    <cellStyle name="Normal 5_5.1" xfId="33" xr:uid="{00000000-0005-0000-0000-000022000000}"/>
    <cellStyle name="Normal 6" xfId="34" xr:uid="{00000000-0005-0000-0000-000023000000}"/>
    <cellStyle name="Note 2" xfId="35" xr:uid="{00000000-0005-0000-0000-000024000000}"/>
    <cellStyle name="Note 3" xfId="36" xr:uid="{00000000-0005-0000-0000-000025000000}"/>
    <cellStyle name="Percent" xfId="47" builtinId="5"/>
    <cellStyle name="Percent 19 2" xfId="37" xr:uid="{00000000-0005-0000-0000-000027000000}"/>
    <cellStyle name="Percent 2" xfId="1" xr:uid="{00000000-0005-0000-0000-000028000000}"/>
    <cellStyle name="Percent 2 2" xfId="45" xr:uid="{00000000-0005-0000-0000-000029000000}"/>
    <cellStyle name="Percent 3" xfId="38" xr:uid="{00000000-0005-0000-0000-00002A000000}"/>
    <cellStyle name="Percent 4" xfId="39" xr:uid="{00000000-0005-0000-0000-00002B000000}"/>
    <cellStyle name="Percent 4 2" xfId="40" xr:uid="{00000000-0005-0000-0000-00002C000000}"/>
    <cellStyle name="Percent 5" xfId="41" xr:uid="{00000000-0005-0000-0000-00002D000000}"/>
    <cellStyle name="Percent 6" xfId="42" xr:uid="{00000000-0005-0000-0000-00002E000000}"/>
    <cellStyle name="Percent 7" xfId="46" xr:uid="{00000000-0005-0000-0000-00002F000000}"/>
  </cellStyles>
  <dxfs count="0"/>
  <tableStyles count="0" defaultTableStyle="TableStyleMedium9" defaultPivotStyle="PivotStyleLight16"/>
  <colors>
    <mruColors>
      <color rgb="FF215967"/>
      <color rgb="FF03A7CC"/>
      <color rgb="FFB3E4F0"/>
      <color rgb="FF00305C"/>
      <color rgb="FFCC3300"/>
      <color rgb="FF99FF99"/>
      <color rgb="FFFFFFCC"/>
      <color rgb="FF66FF99"/>
      <color rgb="FF3333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28575</xdr:rowOff>
    </xdr:from>
    <xdr:to>
      <xdr:col>16</xdr:col>
      <xdr:colOff>2674</xdr:colOff>
      <xdr:row>32</xdr:row>
      <xdr:rowOff>5015</xdr:rowOff>
    </xdr:to>
    <xdr:pic>
      <xdr:nvPicPr>
        <xdr:cNvPr id="9" name="Picture 3">
          <a:extLst>
            <a:ext uri="{FF2B5EF4-FFF2-40B4-BE49-F238E27FC236}">
              <a16:creationId xmlns:a16="http://schemas.microsoft.com/office/drawing/2014/main" id="{E6949255-8B9E-430F-99C7-E72A34825A3A}"/>
            </a:ext>
          </a:extLst>
        </xdr:cNvPr>
        <xdr:cNvPicPr>
          <a:picLocks noChangeAspect="1"/>
        </xdr:cNvPicPr>
      </xdr:nvPicPr>
      <xdr:blipFill>
        <a:blip xmlns:r="http://schemas.openxmlformats.org/officeDocument/2006/relationships" r:embed="rId1"/>
        <a:stretch>
          <a:fillRect/>
        </a:stretch>
      </xdr:blipFill>
      <xdr:spPr>
        <a:xfrm>
          <a:off x="9525" y="28575"/>
          <a:ext cx="9516803" cy="5601482"/>
        </a:xfrm>
        <a:prstGeom prst="rect">
          <a:avLst/>
        </a:prstGeom>
      </xdr:spPr>
    </xdr:pic>
    <xdr:clientData/>
  </xdr:twoCellAnchor>
  <xdr:twoCellAnchor>
    <xdr:from>
      <xdr:col>1</xdr:col>
      <xdr:colOff>21168</xdr:colOff>
      <xdr:row>1</xdr:row>
      <xdr:rowOff>31750</xdr:rowOff>
    </xdr:from>
    <xdr:to>
      <xdr:col>2</xdr:col>
      <xdr:colOff>582083</xdr:colOff>
      <xdr:row>7</xdr:row>
      <xdr:rowOff>42333</xdr:rowOff>
    </xdr:to>
    <xdr:sp macro="" textlink="">
      <xdr:nvSpPr>
        <xdr:cNvPr id="93" name="Rectangle 4">
          <a:extLst>
            <a:ext uri="{FF2B5EF4-FFF2-40B4-BE49-F238E27FC236}">
              <a16:creationId xmlns:a16="http://schemas.microsoft.com/office/drawing/2014/main" id="{EA9E59A5-D9A4-4E47-995D-8EC03570C3A5}"/>
            </a:ext>
          </a:extLst>
        </xdr:cNvPr>
        <xdr:cNvSpPr/>
      </xdr:nvSpPr>
      <xdr:spPr>
        <a:xfrm>
          <a:off x="158751" y="127000"/>
          <a:ext cx="1174749" cy="1153583"/>
        </a:xfrm>
        <a:prstGeom prst="rect">
          <a:avLst/>
        </a:prstGeom>
        <a:solidFill>
          <a:schemeClr val="accent1">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586317</xdr:colOff>
      <xdr:row>1</xdr:row>
      <xdr:rowOff>46567</xdr:rowOff>
    </xdr:from>
    <xdr:to>
      <xdr:col>4</xdr:col>
      <xdr:colOff>533400</xdr:colOff>
      <xdr:row>7</xdr:row>
      <xdr:rowOff>57150</xdr:rowOff>
    </xdr:to>
    <xdr:sp macro="" textlink="">
      <xdr:nvSpPr>
        <xdr:cNvPr id="41" name="Rectangle 5">
          <a:extLst>
            <a:ext uri="{FF2B5EF4-FFF2-40B4-BE49-F238E27FC236}">
              <a16:creationId xmlns:a16="http://schemas.microsoft.com/office/drawing/2014/main" id="{72927706-E3D1-4676-8A98-4C8988465AFC}"/>
            </a:ext>
          </a:extLst>
        </xdr:cNvPr>
        <xdr:cNvSpPr/>
      </xdr:nvSpPr>
      <xdr:spPr>
        <a:xfrm>
          <a:off x="1337734" y="141817"/>
          <a:ext cx="1174749" cy="1153583"/>
        </a:xfrm>
        <a:prstGeom prst="rect">
          <a:avLst/>
        </a:prstGeom>
        <a:solidFill>
          <a:schemeClr val="tx2">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19051</xdr:colOff>
      <xdr:row>7</xdr:row>
      <xdr:rowOff>50800</xdr:rowOff>
    </xdr:from>
    <xdr:to>
      <xdr:col>2</xdr:col>
      <xdr:colOff>579966</xdr:colOff>
      <xdr:row>13</xdr:row>
      <xdr:rowOff>61383</xdr:rowOff>
    </xdr:to>
    <xdr:sp macro="" textlink="">
      <xdr:nvSpPr>
        <xdr:cNvPr id="31" name="Rectangle 6">
          <a:extLst>
            <a:ext uri="{FF2B5EF4-FFF2-40B4-BE49-F238E27FC236}">
              <a16:creationId xmlns:a16="http://schemas.microsoft.com/office/drawing/2014/main" id="{DD802500-B5B5-451B-B798-3E9EB37D8910}"/>
            </a:ext>
          </a:extLst>
        </xdr:cNvPr>
        <xdr:cNvSpPr/>
      </xdr:nvSpPr>
      <xdr:spPr>
        <a:xfrm>
          <a:off x="156634" y="1289050"/>
          <a:ext cx="1174749" cy="1153583"/>
        </a:xfrm>
        <a:prstGeom prst="rect">
          <a:avLst/>
        </a:prstGeom>
        <a:solidFill>
          <a:schemeClr val="accent1">
            <a:lumMod val="60000"/>
            <a:lumOff val="40000"/>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581025</xdr:colOff>
      <xdr:row>7</xdr:row>
      <xdr:rowOff>49741</xdr:rowOff>
    </xdr:from>
    <xdr:to>
      <xdr:col>4</xdr:col>
      <xdr:colOff>528108</xdr:colOff>
      <xdr:row>13</xdr:row>
      <xdr:rowOff>60324</xdr:rowOff>
    </xdr:to>
    <xdr:sp macro="" textlink="">
      <xdr:nvSpPr>
        <xdr:cNvPr id="94" name="Rectangle 7">
          <a:extLst>
            <a:ext uri="{FF2B5EF4-FFF2-40B4-BE49-F238E27FC236}">
              <a16:creationId xmlns:a16="http://schemas.microsoft.com/office/drawing/2014/main" id="{8706E5BD-50CC-4F2C-B573-49FCA54F4211}"/>
            </a:ext>
          </a:extLst>
        </xdr:cNvPr>
        <xdr:cNvSpPr/>
      </xdr:nvSpPr>
      <xdr:spPr>
        <a:xfrm>
          <a:off x="1332442" y="1287991"/>
          <a:ext cx="1174749" cy="1153583"/>
        </a:xfrm>
        <a:prstGeom prst="rect">
          <a:avLst/>
        </a:prstGeom>
        <a:solidFill>
          <a:schemeClr val="accent1">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527051</xdr:colOff>
      <xdr:row>1</xdr:row>
      <xdr:rowOff>40217</xdr:rowOff>
    </xdr:from>
    <xdr:to>
      <xdr:col>6</xdr:col>
      <xdr:colOff>474133</xdr:colOff>
      <xdr:row>7</xdr:row>
      <xdr:rowOff>50800</xdr:rowOff>
    </xdr:to>
    <xdr:sp macro="" textlink="">
      <xdr:nvSpPr>
        <xdr:cNvPr id="42" name="Rectangle 8">
          <a:extLst>
            <a:ext uri="{FF2B5EF4-FFF2-40B4-BE49-F238E27FC236}">
              <a16:creationId xmlns:a16="http://schemas.microsoft.com/office/drawing/2014/main" id="{D6AD3BD3-49E2-4ADB-84A7-226AEF3408BF}"/>
            </a:ext>
          </a:extLst>
        </xdr:cNvPr>
        <xdr:cNvSpPr/>
      </xdr:nvSpPr>
      <xdr:spPr>
        <a:xfrm>
          <a:off x="2506134" y="135467"/>
          <a:ext cx="1174749" cy="1153583"/>
        </a:xfrm>
        <a:prstGeom prst="rect">
          <a:avLst/>
        </a:prstGeom>
        <a:solidFill>
          <a:schemeClr val="accent1">
            <a:lumMod val="75000"/>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23284</xdr:colOff>
      <xdr:row>13</xdr:row>
      <xdr:rowOff>55033</xdr:rowOff>
    </xdr:from>
    <xdr:to>
      <xdr:col>2</xdr:col>
      <xdr:colOff>584199</xdr:colOff>
      <xdr:row>19</xdr:row>
      <xdr:rowOff>65616</xdr:rowOff>
    </xdr:to>
    <xdr:sp macro="" textlink="">
      <xdr:nvSpPr>
        <xdr:cNvPr id="28" name="Rectangle 9">
          <a:extLst>
            <a:ext uri="{FF2B5EF4-FFF2-40B4-BE49-F238E27FC236}">
              <a16:creationId xmlns:a16="http://schemas.microsoft.com/office/drawing/2014/main" id="{E3073D66-7C26-43D0-872E-472C506ED7DC}"/>
            </a:ext>
          </a:extLst>
        </xdr:cNvPr>
        <xdr:cNvSpPr/>
      </xdr:nvSpPr>
      <xdr:spPr>
        <a:xfrm>
          <a:off x="160867" y="2436283"/>
          <a:ext cx="1174749" cy="1153583"/>
        </a:xfrm>
        <a:prstGeom prst="rect">
          <a:avLst/>
        </a:prstGeom>
        <a:solidFill>
          <a:schemeClr val="accent1">
            <a:lumMod val="75000"/>
            <a:alpha val="6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85726</xdr:colOff>
      <xdr:row>2</xdr:row>
      <xdr:rowOff>37041</xdr:rowOff>
    </xdr:from>
    <xdr:to>
      <xdr:col>4</xdr:col>
      <xdr:colOff>336575</xdr:colOff>
      <xdr:row>6</xdr:row>
      <xdr:rowOff>82550</xdr:rowOff>
    </xdr:to>
    <xdr:pic>
      <xdr:nvPicPr>
        <xdr:cNvPr id="105" name="Picture 10">
          <a:extLst>
            <a:ext uri="{FF2B5EF4-FFF2-40B4-BE49-F238E27FC236}">
              <a16:creationId xmlns:a16="http://schemas.microsoft.com/office/drawing/2014/main" id="{33CC6737-4D31-45A7-87FA-B599E12D944B}"/>
            </a:ext>
          </a:extLst>
        </xdr:cNvPr>
        <xdr:cNvPicPr>
          <a:picLocks noChangeAspect="1"/>
        </xdr:cNvPicPr>
      </xdr:nvPicPr>
      <xdr:blipFill>
        <a:blip xmlns:r="http://schemas.openxmlformats.org/officeDocument/2006/relationships" r:embed="rId2"/>
        <a:stretch>
          <a:fillRect/>
        </a:stretch>
      </xdr:blipFill>
      <xdr:spPr>
        <a:xfrm>
          <a:off x="219076" y="322791"/>
          <a:ext cx="2174899" cy="782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161925</xdr:rowOff>
    </xdr:from>
    <xdr:to>
      <xdr:col>2</xdr:col>
      <xdr:colOff>323850</xdr:colOff>
      <xdr:row>0</xdr:row>
      <xdr:rowOff>790872</xdr:rowOff>
    </xdr:to>
    <xdr:pic>
      <xdr:nvPicPr>
        <xdr:cNvPr id="7" name="Picture 6">
          <a:extLst>
            <a:ext uri="{FF2B5EF4-FFF2-40B4-BE49-F238E27FC236}">
              <a16:creationId xmlns:a16="http://schemas.microsoft.com/office/drawing/2014/main" id="{B30783F5-9F26-4AE1-A394-D47652E747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61925"/>
          <a:ext cx="809625" cy="628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107156</xdr:colOff>
      <xdr:row>0</xdr:row>
      <xdr:rowOff>154781</xdr:rowOff>
    </xdr:from>
    <xdr:to>
      <xdr:col>1</xdr:col>
      <xdr:colOff>1273970</xdr:colOff>
      <xdr:row>0</xdr:row>
      <xdr:rowOff>1029765</xdr:rowOff>
    </xdr:to>
    <xdr:pic>
      <xdr:nvPicPr>
        <xdr:cNvPr id="3" name="Picture 2">
          <a:extLst>
            <a:ext uri="{FF2B5EF4-FFF2-40B4-BE49-F238E27FC236}">
              <a16:creationId xmlns:a16="http://schemas.microsoft.com/office/drawing/2014/main" id="{CA14A45B-6E97-40F4-9EA9-F2558460E0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7" y="154781"/>
          <a:ext cx="1166814" cy="8749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112060</xdr:colOff>
      <xdr:row>0</xdr:row>
      <xdr:rowOff>202827</xdr:rowOff>
    </xdr:from>
    <xdr:to>
      <xdr:col>1</xdr:col>
      <xdr:colOff>1232647</xdr:colOff>
      <xdr:row>0</xdr:row>
      <xdr:rowOff>1043145</xdr:rowOff>
    </xdr:to>
    <xdr:pic>
      <xdr:nvPicPr>
        <xdr:cNvPr id="3" name="Picture 2">
          <a:extLst>
            <a:ext uri="{FF2B5EF4-FFF2-40B4-BE49-F238E27FC236}">
              <a16:creationId xmlns:a16="http://schemas.microsoft.com/office/drawing/2014/main" id="{F8A275A7-3318-4F3E-A2BE-12AEC8846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972" y="202827"/>
          <a:ext cx="1120587" cy="8403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142876</xdr:colOff>
      <xdr:row>0</xdr:row>
      <xdr:rowOff>200026</xdr:rowOff>
    </xdr:from>
    <xdr:to>
      <xdr:col>1</xdr:col>
      <xdr:colOff>962026</xdr:colOff>
      <xdr:row>0</xdr:row>
      <xdr:rowOff>838200</xdr:rowOff>
    </xdr:to>
    <xdr:pic>
      <xdr:nvPicPr>
        <xdr:cNvPr id="3" name="Picture 2">
          <a:extLst>
            <a:ext uri="{FF2B5EF4-FFF2-40B4-BE49-F238E27FC236}">
              <a16:creationId xmlns:a16="http://schemas.microsoft.com/office/drawing/2014/main" id="{8B563AAB-35A7-410A-9C7C-D51E890560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1" y="200026"/>
          <a:ext cx="819150" cy="638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200026</xdr:rowOff>
    </xdr:from>
    <xdr:to>
      <xdr:col>1</xdr:col>
      <xdr:colOff>844664</xdr:colOff>
      <xdr:row>0</xdr:row>
      <xdr:rowOff>790576</xdr:rowOff>
    </xdr:to>
    <xdr:pic>
      <xdr:nvPicPr>
        <xdr:cNvPr id="3" name="Picture 2">
          <a:extLst>
            <a:ext uri="{FF2B5EF4-FFF2-40B4-BE49-F238E27FC236}">
              <a16:creationId xmlns:a16="http://schemas.microsoft.com/office/drawing/2014/main" id="{B080F213-482E-48E1-9887-422AFBD42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200026"/>
          <a:ext cx="787514" cy="590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203459</xdr:colOff>
      <xdr:row>0</xdr:row>
      <xdr:rowOff>139376</xdr:rowOff>
    </xdr:from>
    <xdr:to>
      <xdr:col>7</xdr:col>
      <xdr:colOff>1015028</xdr:colOff>
      <xdr:row>0</xdr:row>
      <xdr:rowOff>747965</xdr:rowOff>
    </xdr:to>
    <xdr:pic>
      <xdr:nvPicPr>
        <xdr:cNvPr id="2" name="Picture 5">
          <a:extLst>
            <a:ext uri="{FF2B5EF4-FFF2-40B4-BE49-F238E27FC236}">
              <a16:creationId xmlns:a16="http://schemas.microsoft.com/office/drawing/2014/main" id="{0FED0734-0906-4C06-BF39-F91A203BC3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7959" y="139376"/>
          <a:ext cx="811569" cy="608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215900</xdr:colOff>
      <xdr:row>0</xdr:row>
      <xdr:rowOff>278342</xdr:rowOff>
    </xdr:from>
    <xdr:to>
      <xdr:col>1</xdr:col>
      <xdr:colOff>1168538</xdr:colOff>
      <xdr:row>0</xdr:row>
      <xdr:rowOff>973667</xdr:rowOff>
    </xdr:to>
    <xdr:pic>
      <xdr:nvPicPr>
        <xdr:cNvPr id="4" name="Picture 3">
          <a:extLst>
            <a:ext uri="{FF2B5EF4-FFF2-40B4-BE49-F238E27FC236}">
              <a16:creationId xmlns:a16="http://schemas.microsoft.com/office/drawing/2014/main" id="{E26F4607-593D-4F43-9BBE-5196CBB445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50" y="278342"/>
          <a:ext cx="952638" cy="695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53C1-8D8F-4666-98B5-DEEE2F967944}">
  <dimension ref="A1:A31"/>
  <sheetViews>
    <sheetView tabSelected="1" zoomScale="110" zoomScaleNormal="110" workbookViewId="0"/>
  </sheetViews>
  <sheetFormatPr defaultColWidth="9.140625" defaultRowHeight="15"/>
  <cols>
    <col min="1" max="1" width="2" style="1" customWidth="1"/>
    <col min="2" max="16" width="9.140625" style="1"/>
    <col min="17" max="17" width="5.42578125" style="1" customWidth="1"/>
    <col min="18" max="16384" width="9.140625" style="1"/>
  </cols>
  <sheetData>
    <row r="1" ht="7.5" customHeight="1"/>
    <row r="31" ht="8.25" customHeight="1"/>
  </sheetData>
  <sheetProtection algorithmName="SHA-512" hashValue="M3KbW+OvR+MH3IQoor3dN9uwoanG9jd6nJtjyLixpN8Ey0kxdXE8iRuA1ei6dNOsBPAcbNjvhNe+74JTb5tX2Q==" saltValue="P3xcAtOiUQQt0p3vG6W7F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40FD-3C10-42AB-B1C9-C4AEAC32678E}">
  <dimension ref="B1:J45"/>
  <sheetViews>
    <sheetView zoomScaleNormal="100" workbookViewId="0"/>
  </sheetViews>
  <sheetFormatPr defaultColWidth="9.140625" defaultRowHeight="15"/>
  <cols>
    <col min="1" max="1" width="3.140625" style="1" customWidth="1"/>
    <col min="2" max="2" width="9.140625" style="1"/>
    <col min="3" max="3" width="28.28515625" style="1" customWidth="1"/>
    <col min="4" max="8" width="9.140625" style="1"/>
    <col min="9" max="9" width="23.5703125" style="1" customWidth="1"/>
    <col min="10" max="10" width="5.5703125" style="1" customWidth="1"/>
    <col min="11" max="16384" width="9.140625" style="1"/>
  </cols>
  <sheetData>
    <row r="1" spans="2:10" ht="70.5" customHeight="1">
      <c r="B1" s="176" t="s">
        <v>0</v>
      </c>
      <c r="C1" s="176"/>
      <c r="D1" s="176"/>
      <c r="E1" s="176"/>
      <c r="F1" s="176"/>
      <c r="G1" s="176"/>
      <c r="H1" s="176"/>
      <c r="I1" s="176"/>
      <c r="J1" s="176"/>
    </row>
    <row r="2" spans="2:10" ht="3.75" customHeight="1"/>
    <row r="3" spans="2:10" ht="2.25" customHeight="1"/>
    <row r="4" spans="2:10" ht="12.75" hidden="1" customHeight="1"/>
    <row r="5" spans="2:10" ht="150" customHeight="1">
      <c r="B5" s="174" t="s">
        <v>1</v>
      </c>
      <c r="C5" s="174"/>
      <c r="D5" s="174"/>
      <c r="E5" s="174"/>
      <c r="F5" s="174"/>
      <c r="G5" s="174"/>
      <c r="H5" s="174"/>
      <c r="I5" s="174"/>
      <c r="J5" s="174"/>
    </row>
    <row r="6" spans="2:10" ht="16.5" customHeight="1">
      <c r="B6" s="13"/>
      <c r="C6" s="13"/>
      <c r="D6" s="13"/>
      <c r="E6" s="13"/>
      <c r="F6" s="13"/>
      <c r="G6" s="13"/>
      <c r="H6" s="13"/>
      <c r="I6" s="13"/>
      <c r="J6" s="13"/>
    </row>
    <row r="7" spans="2:10">
      <c r="B7" s="11" t="s">
        <v>2</v>
      </c>
      <c r="C7" s="12"/>
      <c r="D7" s="12"/>
      <c r="E7" s="12"/>
      <c r="F7" s="12"/>
      <c r="G7" s="12"/>
      <c r="H7" s="12"/>
      <c r="I7" s="12"/>
      <c r="J7" s="12"/>
    </row>
    <row r="8" spans="2:10" ht="73.5" customHeight="1">
      <c r="B8" s="174" t="s">
        <v>3</v>
      </c>
      <c r="C8" s="174"/>
      <c r="D8" s="174"/>
      <c r="E8" s="174"/>
      <c r="F8" s="174"/>
      <c r="G8" s="174"/>
      <c r="H8" s="174"/>
      <c r="I8" s="174"/>
      <c r="J8" s="174"/>
    </row>
    <row r="9" spans="2:10" ht="42" customHeight="1">
      <c r="B9" s="174" t="s">
        <v>4</v>
      </c>
      <c r="C9" s="174"/>
      <c r="D9" s="174"/>
      <c r="E9" s="174"/>
      <c r="F9" s="174"/>
      <c r="G9" s="174"/>
      <c r="H9" s="174"/>
      <c r="I9" s="174"/>
      <c r="J9" s="174"/>
    </row>
    <row r="10" spans="2:10" ht="18.75" customHeight="1">
      <c r="B10" s="13"/>
      <c r="C10" s="13"/>
      <c r="D10" s="13"/>
      <c r="E10" s="13"/>
      <c r="F10" s="13"/>
      <c r="G10" s="13"/>
      <c r="H10" s="13"/>
      <c r="I10" s="13"/>
      <c r="J10" s="13"/>
    </row>
    <row r="11" spans="2:10">
      <c r="B11" s="9" t="s">
        <v>5</v>
      </c>
      <c r="C11" s="10"/>
      <c r="D11" s="10"/>
      <c r="E11" s="10"/>
      <c r="F11" s="10"/>
      <c r="G11" s="10"/>
      <c r="H11" s="10"/>
      <c r="I11" s="10"/>
      <c r="J11" s="10"/>
    </row>
    <row r="12" spans="2:10" ht="27" customHeight="1">
      <c r="B12" s="174" t="s">
        <v>6</v>
      </c>
      <c r="C12" s="174"/>
      <c r="D12" s="174"/>
      <c r="E12" s="174"/>
      <c r="F12" s="174"/>
      <c r="G12" s="174"/>
      <c r="H12" s="174"/>
      <c r="I12" s="174"/>
      <c r="J12" s="174"/>
    </row>
    <row r="13" spans="2:10">
      <c r="B13" s="10"/>
      <c r="C13" s="10"/>
      <c r="D13" s="10"/>
      <c r="E13" s="10"/>
      <c r="F13" s="10"/>
      <c r="G13" s="10"/>
      <c r="H13" s="10"/>
      <c r="I13" s="10"/>
      <c r="J13" s="10"/>
    </row>
    <row r="14" spans="2:10">
      <c r="B14" s="10" t="s">
        <v>7</v>
      </c>
      <c r="C14" s="10"/>
      <c r="D14" s="10"/>
      <c r="E14" s="10"/>
      <c r="F14" s="10"/>
      <c r="G14" s="10"/>
      <c r="H14" s="10"/>
      <c r="I14" s="10"/>
      <c r="J14" s="10"/>
    </row>
    <row r="15" spans="2:10">
      <c r="B15" s="10"/>
      <c r="C15" s="10"/>
      <c r="D15" s="10"/>
      <c r="E15" s="10"/>
      <c r="F15" s="10"/>
      <c r="G15" s="10"/>
      <c r="H15" s="10"/>
      <c r="I15" s="10"/>
      <c r="J15" s="10"/>
    </row>
    <row r="16" spans="2:10">
      <c r="B16" s="11" t="s">
        <v>8</v>
      </c>
      <c r="C16" s="10"/>
      <c r="D16" s="10"/>
      <c r="E16" s="10"/>
      <c r="F16" s="10"/>
      <c r="G16" s="10"/>
      <c r="H16" s="10"/>
      <c r="I16" s="10"/>
      <c r="J16" s="10"/>
    </row>
    <row r="17" spans="2:10" ht="29.25" customHeight="1">
      <c r="B17" s="174" t="s">
        <v>9</v>
      </c>
      <c r="C17" s="174"/>
      <c r="D17" s="174"/>
      <c r="E17" s="174"/>
      <c r="F17" s="174"/>
      <c r="G17" s="174"/>
      <c r="H17" s="174"/>
      <c r="I17" s="174"/>
      <c r="J17" s="174"/>
    </row>
    <row r="18" spans="2:10">
      <c r="B18" s="174"/>
      <c r="C18" s="174"/>
      <c r="D18" s="174"/>
      <c r="E18" s="174"/>
      <c r="F18" s="174"/>
      <c r="G18" s="174"/>
      <c r="H18" s="174"/>
      <c r="I18" s="174"/>
      <c r="J18" s="174"/>
    </row>
    <row r="19" spans="2:10">
      <c r="B19" s="175" t="s">
        <v>10</v>
      </c>
      <c r="C19" s="175"/>
      <c r="D19" s="175"/>
      <c r="E19" s="175"/>
      <c r="F19" s="175"/>
      <c r="G19" s="175"/>
      <c r="H19" s="175"/>
      <c r="I19" s="175"/>
      <c r="J19" s="175"/>
    </row>
    <row r="20" spans="2:10" ht="105.75" customHeight="1">
      <c r="B20" s="174" t="s">
        <v>11</v>
      </c>
      <c r="C20" s="174"/>
      <c r="D20" s="174"/>
      <c r="E20" s="174"/>
      <c r="F20" s="174"/>
      <c r="G20" s="174"/>
      <c r="H20" s="174"/>
      <c r="I20" s="174"/>
      <c r="J20" s="174"/>
    </row>
    <row r="21" spans="2:10">
      <c r="B21" s="174"/>
      <c r="C21" s="174"/>
      <c r="D21" s="174"/>
      <c r="E21" s="174"/>
      <c r="F21" s="174"/>
      <c r="G21" s="174"/>
      <c r="H21" s="174"/>
      <c r="I21" s="174"/>
      <c r="J21" s="174"/>
    </row>
    <row r="22" spans="2:10">
      <c r="B22" s="173"/>
      <c r="C22" s="173"/>
      <c r="D22" s="173"/>
      <c r="E22" s="173"/>
      <c r="F22" s="173"/>
      <c r="G22" s="173"/>
      <c r="H22" s="173"/>
      <c r="I22" s="173"/>
      <c r="J22" s="173"/>
    </row>
    <row r="23" spans="2:10">
      <c r="B23" s="173"/>
      <c r="C23" s="173"/>
      <c r="D23" s="173"/>
      <c r="E23" s="173"/>
      <c r="F23" s="173"/>
      <c r="G23" s="173"/>
      <c r="H23" s="173"/>
      <c r="I23" s="173"/>
      <c r="J23" s="173"/>
    </row>
    <row r="24" spans="2:10">
      <c r="B24" s="173"/>
      <c r="C24" s="173"/>
      <c r="D24" s="173"/>
      <c r="E24" s="173"/>
      <c r="F24" s="173"/>
      <c r="G24" s="173"/>
      <c r="H24" s="173"/>
      <c r="I24" s="173"/>
      <c r="J24" s="173"/>
    </row>
    <row r="25" spans="2:10">
      <c r="B25" s="173"/>
      <c r="C25" s="173"/>
      <c r="D25" s="173"/>
      <c r="E25" s="173"/>
      <c r="F25" s="173"/>
      <c r="G25" s="173"/>
      <c r="H25" s="173"/>
      <c r="I25" s="173"/>
      <c r="J25" s="173"/>
    </row>
    <row r="26" spans="2:10">
      <c r="B26" s="173"/>
      <c r="C26" s="173"/>
      <c r="D26" s="173"/>
      <c r="E26" s="173"/>
      <c r="F26" s="173"/>
      <c r="G26" s="173"/>
      <c r="H26" s="173"/>
      <c r="I26" s="173"/>
      <c r="J26" s="173"/>
    </row>
    <row r="27" spans="2:10">
      <c r="B27" s="173"/>
      <c r="C27" s="173"/>
      <c r="D27" s="173"/>
      <c r="E27" s="173"/>
      <c r="F27" s="173"/>
      <c r="G27" s="173"/>
      <c r="H27" s="173"/>
      <c r="I27" s="173"/>
      <c r="J27" s="173"/>
    </row>
    <row r="28" spans="2:10">
      <c r="B28" s="173"/>
      <c r="C28" s="173"/>
      <c r="D28" s="173"/>
      <c r="E28" s="173"/>
      <c r="F28" s="173"/>
      <c r="G28" s="173"/>
      <c r="H28" s="173"/>
      <c r="I28" s="173"/>
      <c r="J28" s="173"/>
    </row>
    <row r="29" spans="2:10">
      <c r="B29" s="173"/>
      <c r="C29" s="173"/>
      <c r="D29" s="173"/>
      <c r="E29" s="173"/>
      <c r="F29" s="173"/>
      <c r="G29" s="173"/>
      <c r="H29" s="173"/>
      <c r="I29" s="173"/>
      <c r="J29" s="173"/>
    </row>
    <row r="30" spans="2:10">
      <c r="B30" s="173"/>
      <c r="C30" s="173"/>
      <c r="D30" s="173"/>
      <c r="E30" s="173"/>
      <c r="F30" s="173"/>
      <c r="G30" s="173"/>
      <c r="H30" s="173"/>
      <c r="I30" s="173"/>
      <c r="J30" s="173"/>
    </row>
    <row r="31" spans="2:10">
      <c r="B31" s="173"/>
      <c r="C31" s="173"/>
      <c r="D31" s="173"/>
      <c r="E31" s="173"/>
      <c r="F31" s="173"/>
      <c r="G31" s="173"/>
      <c r="H31" s="173"/>
      <c r="I31" s="173"/>
      <c r="J31" s="173"/>
    </row>
    <row r="32" spans="2:10">
      <c r="B32" s="173"/>
      <c r="C32" s="173"/>
      <c r="D32" s="173"/>
      <c r="E32" s="173"/>
      <c r="F32" s="173"/>
      <c r="G32" s="173"/>
      <c r="H32" s="173"/>
      <c r="I32" s="173"/>
      <c r="J32" s="173"/>
    </row>
    <row r="33" spans="2:10">
      <c r="B33" s="173"/>
      <c r="C33" s="173"/>
      <c r="D33" s="173"/>
      <c r="E33" s="173"/>
      <c r="F33" s="173"/>
      <c r="G33" s="173"/>
      <c r="H33" s="173"/>
      <c r="I33" s="173"/>
      <c r="J33" s="173"/>
    </row>
    <row r="34" spans="2:10">
      <c r="B34" s="4"/>
      <c r="C34" s="4"/>
      <c r="D34" s="4"/>
      <c r="E34" s="4"/>
      <c r="F34" s="4"/>
      <c r="G34" s="4"/>
      <c r="H34" s="4"/>
      <c r="I34" s="4"/>
      <c r="J34" s="4"/>
    </row>
    <row r="35" spans="2:10">
      <c r="B35" s="4"/>
      <c r="C35" s="4"/>
      <c r="D35" s="4"/>
      <c r="E35" s="4"/>
      <c r="F35" s="4"/>
      <c r="G35" s="4"/>
      <c r="H35" s="4"/>
      <c r="I35" s="4"/>
      <c r="J35" s="4"/>
    </row>
    <row r="36" spans="2:10">
      <c r="B36" s="4"/>
      <c r="C36" s="4"/>
      <c r="D36" s="4"/>
      <c r="E36" s="4"/>
      <c r="F36" s="4"/>
      <c r="G36" s="4"/>
      <c r="H36" s="4"/>
      <c r="I36" s="4"/>
      <c r="J36" s="4"/>
    </row>
    <row r="37" spans="2:10">
      <c r="B37" s="4"/>
      <c r="C37" s="4"/>
      <c r="D37" s="4"/>
      <c r="E37" s="4"/>
      <c r="F37" s="4"/>
      <c r="G37" s="4"/>
      <c r="H37" s="4"/>
      <c r="I37" s="4"/>
      <c r="J37" s="4"/>
    </row>
    <row r="38" spans="2:10">
      <c r="B38" s="4"/>
      <c r="C38" s="4"/>
      <c r="D38" s="4"/>
      <c r="E38" s="4"/>
      <c r="F38" s="4"/>
      <c r="G38" s="4"/>
      <c r="H38" s="4"/>
      <c r="I38" s="4"/>
      <c r="J38" s="4"/>
    </row>
    <row r="39" spans="2:10">
      <c r="B39" s="4"/>
      <c r="C39" s="4"/>
      <c r="D39" s="4"/>
      <c r="E39" s="4"/>
      <c r="F39" s="4"/>
      <c r="G39" s="4"/>
      <c r="H39" s="4"/>
      <c r="I39" s="4"/>
      <c r="J39" s="4"/>
    </row>
    <row r="40" spans="2:10">
      <c r="B40" s="16"/>
      <c r="C40" s="16"/>
      <c r="D40" s="16"/>
      <c r="E40" s="16"/>
      <c r="F40" s="16"/>
      <c r="G40" s="16"/>
      <c r="H40" s="16"/>
      <c r="I40" s="16"/>
      <c r="J40" s="16"/>
    </row>
    <row r="41" spans="2:10">
      <c r="B41" s="16"/>
      <c r="C41" s="16"/>
      <c r="D41" s="16"/>
      <c r="E41" s="16"/>
      <c r="F41" s="16"/>
      <c r="G41" s="16"/>
      <c r="H41" s="16"/>
      <c r="I41" s="16"/>
      <c r="J41" s="16"/>
    </row>
    <row r="42" spans="2:10">
      <c r="B42" s="16"/>
      <c r="C42" s="16"/>
      <c r="D42" s="16"/>
      <c r="E42" s="16"/>
      <c r="F42" s="16"/>
      <c r="G42" s="16"/>
      <c r="H42" s="16"/>
      <c r="I42" s="16"/>
      <c r="J42" s="16"/>
    </row>
    <row r="43" spans="2:10">
      <c r="B43" s="16"/>
      <c r="C43" s="16"/>
      <c r="D43" s="16"/>
      <c r="E43" s="16"/>
      <c r="F43" s="16"/>
      <c r="G43" s="16"/>
      <c r="H43" s="16"/>
      <c r="I43" s="16"/>
      <c r="J43" s="16"/>
    </row>
    <row r="44" spans="2:10">
      <c r="B44" s="16"/>
      <c r="C44" s="16"/>
      <c r="D44" s="16"/>
      <c r="E44" s="16"/>
      <c r="F44" s="16"/>
      <c r="G44" s="16"/>
      <c r="H44" s="16"/>
      <c r="I44" s="16"/>
      <c r="J44" s="16"/>
    </row>
    <row r="45" spans="2:10">
      <c r="B45" s="16"/>
      <c r="C45" s="16"/>
      <c r="D45" s="16"/>
      <c r="E45" s="16"/>
      <c r="F45" s="16"/>
      <c r="G45" s="16"/>
      <c r="H45" s="16"/>
      <c r="I45" s="16"/>
      <c r="J45" s="16"/>
    </row>
  </sheetData>
  <sheetProtection algorithmName="SHA-512" hashValue="vqYm0/mPq5ymU5Vhpwjs5L3ykmt+rPWI+eSsleYsBb8Ha4o/MZf8wWFJeL8R4CLcKo9sf/YkZ5jv00qiI4Ji3w==" saltValue="6wtjpdrH+3Zoun97Ql8+jQ==" spinCount="100000" sheet="1" objects="1" scenarios="1"/>
  <mergeCells count="22">
    <mergeCell ref="B17:J17"/>
    <mergeCell ref="B12:J12"/>
    <mergeCell ref="B9:J9"/>
    <mergeCell ref="B1:J1"/>
    <mergeCell ref="B5:J5"/>
    <mergeCell ref="B8:J8"/>
    <mergeCell ref="B18:J18"/>
    <mergeCell ref="B19:J19"/>
    <mergeCell ref="B20:J20"/>
    <mergeCell ref="B21:J21"/>
    <mergeCell ref="B22:J22"/>
    <mergeCell ref="B23:J23"/>
    <mergeCell ref="B24:J24"/>
    <mergeCell ref="B25:J25"/>
    <mergeCell ref="B26:J26"/>
    <mergeCell ref="B27:J27"/>
    <mergeCell ref="B33:J33"/>
    <mergeCell ref="B28:J28"/>
    <mergeCell ref="B29:J29"/>
    <mergeCell ref="B30:J30"/>
    <mergeCell ref="B31:J31"/>
    <mergeCell ref="B32: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B1:H128"/>
  <sheetViews>
    <sheetView showGridLines="0" zoomScaleNormal="100" workbookViewId="0"/>
  </sheetViews>
  <sheetFormatPr defaultColWidth="9.140625" defaultRowHeight="15"/>
  <cols>
    <col min="1" max="1" width="2.28515625" style="1" customWidth="1"/>
    <col min="2" max="2" width="80.5703125" style="1" customWidth="1"/>
    <col min="3" max="3" width="20" style="1" customWidth="1"/>
    <col min="4" max="4" width="19.140625" style="1" customWidth="1"/>
    <col min="5" max="5" width="18.7109375" style="1" customWidth="1"/>
    <col min="6" max="6" width="18.140625" style="1" customWidth="1"/>
    <col min="7" max="7" width="17.5703125" style="1" customWidth="1"/>
    <col min="8" max="8" width="17.85546875" style="1" customWidth="1"/>
    <col min="9" max="16384" width="9.140625" style="1"/>
  </cols>
  <sheetData>
    <row r="1" spans="2:8" ht="92.25" customHeight="1">
      <c r="B1" s="177" t="s">
        <v>12</v>
      </c>
      <c r="C1" s="177"/>
      <c r="D1" s="177"/>
      <c r="E1" s="177"/>
      <c r="F1" s="177"/>
      <c r="G1" s="177"/>
      <c r="H1" s="177"/>
    </row>
    <row r="2" spans="2:8" ht="47.25" customHeight="1">
      <c r="B2" s="178" t="s">
        <v>13</v>
      </c>
      <c r="C2" s="178"/>
      <c r="D2" s="178"/>
      <c r="E2" s="178"/>
      <c r="F2" s="178"/>
      <c r="G2" s="178"/>
      <c r="H2" s="178"/>
    </row>
    <row r="3" spans="2:8" ht="16.5" customHeight="1">
      <c r="B3" s="7"/>
      <c r="C3" s="7"/>
      <c r="D3" s="7"/>
      <c r="E3" s="7"/>
      <c r="F3" s="7"/>
      <c r="G3" s="7"/>
      <c r="H3" s="7"/>
    </row>
    <row r="4" spans="2:8" ht="23.25">
      <c r="B4" s="180" t="s">
        <v>14</v>
      </c>
      <c r="C4" s="180"/>
      <c r="D4" s="180"/>
      <c r="E4" s="180"/>
      <c r="F4" s="180"/>
      <c r="G4" s="180"/>
      <c r="H4" s="180"/>
    </row>
    <row r="5" spans="2:8">
      <c r="B5" s="34"/>
      <c r="C5" s="34"/>
      <c r="D5" s="82">
        <v>2021</v>
      </c>
      <c r="E5" s="35" t="s">
        <v>15</v>
      </c>
      <c r="F5" s="35">
        <v>2019</v>
      </c>
      <c r="G5" s="35">
        <v>2018</v>
      </c>
      <c r="H5" s="35">
        <v>2017</v>
      </c>
    </row>
    <row r="6" spans="2:8" ht="21">
      <c r="B6" s="23" t="s">
        <v>16</v>
      </c>
      <c r="C6" s="24"/>
      <c r="D6" s="83"/>
      <c r="E6" s="83"/>
      <c r="F6" s="83"/>
      <c r="G6" s="83"/>
      <c r="H6" s="83"/>
    </row>
    <row r="7" spans="2:8" ht="18" customHeight="1">
      <c r="B7" s="29" t="s">
        <v>17</v>
      </c>
      <c r="C7" s="30" t="s">
        <v>18</v>
      </c>
      <c r="D7" s="84">
        <v>1119019.8679573331</v>
      </c>
      <c r="E7" s="84">
        <v>1159689.6757450802</v>
      </c>
      <c r="F7" s="85">
        <v>0</v>
      </c>
      <c r="G7" s="85">
        <v>0</v>
      </c>
      <c r="H7" s="85">
        <v>0</v>
      </c>
    </row>
    <row r="8" spans="2:8" ht="18" customHeight="1">
      <c r="B8" s="28" t="s">
        <v>19</v>
      </c>
      <c r="C8" s="31" t="s">
        <v>20</v>
      </c>
      <c r="D8" s="38">
        <v>1118489.9830773331</v>
      </c>
      <c r="E8" s="38">
        <v>1158414.9739165993</v>
      </c>
      <c r="F8" s="85">
        <v>0</v>
      </c>
      <c r="G8" s="85">
        <v>0</v>
      </c>
      <c r="H8" s="85">
        <v>0</v>
      </c>
    </row>
    <row r="9" spans="2:8" ht="18" customHeight="1">
      <c r="B9" s="28" t="s">
        <v>21</v>
      </c>
      <c r="C9" s="31" t="s">
        <v>20</v>
      </c>
      <c r="D9" s="38">
        <v>529.88487999999995</v>
      </c>
      <c r="E9" s="38">
        <v>1274.7018284809999</v>
      </c>
      <c r="F9" s="85">
        <v>0</v>
      </c>
      <c r="G9" s="85">
        <v>0</v>
      </c>
      <c r="H9" s="85">
        <v>0</v>
      </c>
    </row>
    <row r="10" spans="2:8" ht="18" customHeight="1">
      <c r="B10" s="36" t="s">
        <v>22</v>
      </c>
      <c r="C10" s="21" t="s">
        <v>20</v>
      </c>
      <c r="D10" s="38">
        <v>263.99772715341982</v>
      </c>
      <c r="E10" s="38">
        <v>236.09750734427496</v>
      </c>
      <c r="F10" s="86">
        <v>0</v>
      </c>
      <c r="G10" s="86">
        <v>0</v>
      </c>
      <c r="H10" s="86">
        <v>0</v>
      </c>
    </row>
    <row r="11" spans="2:8" ht="18" customHeight="1">
      <c r="B11" s="36" t="s">
        <v>23</v>
      </c>
      <c r="C11" s="36" t="s">
        <v>24</v>
      </c>
      <c r="D11" s="38">
        <v>35.68</v>
      </c>
      <c r="E11" s="38">
        <v>31.246371904746834</v>
      </c>
      <c r="F11" s="86">
        <v>0</v>
      </c>
      <c r="G11" s="86">
        <v>0</v>
      </c>
      <c r="H11" s="86">
        <v>0</v>
      </c>
    </row>
    <row r="12" spans="2:8" ht="18" customHeight="1">
      <c r="B12" s="28" t="s">
        <v>25</v>
      </c>
      <c r="C12" s="31" t="s">
        <v>26</v>
      </c>
      <c r="D12" s="38">
        <v>232.78065586889727</v>
      </c>
      <c r="E12" s="38">
        <v>208.24948839525328</v>
      </c>
      <c r="F12" s="86">
        <v>0</v>
      </c>
      <c r="G12" s="86">
        <v>0</v>
      </c>
      <c r="H12" s="86">
        <v>0</v>
      </c>
    </row>
    <row r="13" spans="2:8" ht="18" customHeight="1">
      <c r="B13" s="28" t="s">
        <v>27</v>
      </c>
      <c r="C13" s="31" t="s">
        <v>28</v>
      </c>
      <c r="D13" s="39">
        <v>1.0159765955606235</v>
      </c>
      <c r="E13" s="39">
        <v>0.99565916530439746</v>
      </c>
      <c r="F13" s="86">
        <v>0</v>
      </c>
      <c r="G13" s="86">
        <v>0</v>
      </c>
      <c r="H13" s="86">
        <v>0</v>
      </c>
    </row>
    <row r="14" spans="2:8" ht="18" customHeight="1">
      <c r="B14" s="28" t="s">
        <v>29</v>
      </c>
      <c r="C14" s="31" t="s">
        <v>30</v>
      </c>
      <c r="D14" s="39">
        <v>1.048187541704787E-2</v>
      </c>
      <c r="E14" s="39">
        <v>9.3270630036001063E-3</v>
      </c>
      <c r="F14" s="86">
        <v>0</v>
      </c>
      <c r="G14" s="86">
        <v>0</v>
      </c>
      <c r="H14" s="86">
        <v>0</v>
      </c>
    </row>
    <row r="15" spans="2:8" ht="21">
      <c r="B15" s="23" t="s">
        <v>31</v>
      </c>
      <c r="C15" s="24"/>
      <c r="D15" s="83"/>
      <c r="E15" s="83"/>
      <c r="F15" s="83"/>
      <c r="G15" s="83"/>
      <c r="H15" s="83"/>
    </row>
    <row r="16" spans="2:8" ht="18" customHeight="1">
      <c r="B16" s="29" t="s">
        <v>32</v>
      </c>
      <c r="C16" s="30" t="s">
        <v>18</v>
      </c>
      <c r="D16" s="84">
        <v>3126441.7897799993</v>
      </c>
      <c r="E16" s="84">
        <v>2365571.1161000002</v>
      </c>
      <c r="F16" s="32">
        <v>1088796</v>
      </c>
      <c r="G16" s="32">
        <v>1063249.1399999999</v>
      </c>
      <c r="H16" s="32">
        <v>1439805.01</v>
      </c>
    </row>
    <row r="17" spans="2:8" ht="18" customHeight="1">
      <c r="B17" s="28" t="s">
        <v>19</v>
      </c>
      <c r="C17" s="31" t="s">
        <v>20</v>
      </c>
      <c r="D17" s="38">
        <v>2233847.6810499998</v>
      </c>
      <c r="E17" s="38">
        <v>2040185.6227599999</v>
      </c>
      <c r="F17" s="32">
        <v>1072083</v>
      </c>
      <c r="G17" s="32">
        <v>1045910.03</v>
      </c>
      <c r="H17" s="32">
        <v>1424134</v>
      </c>
    </row>
    <row r="18" spans="2:8" ht="18" customHeight="1">
      <c r="B18" s="28" t="s">
        <v>21</v>
      </c>
      <c r="C18" s="31" t="s">
        <v>20</v>
      </c>
      <c r="D18" s="38">
        <v>529.88487999999995</v>
      </c>
      <c r="E18" s="38">
        <v>1281.49334</v>
      </c>
      <c r="F18" s="32">
        <v>1688</v>
      </c>
      <c r="G18" s="32">
        <v>2996.11</v>
      </c>
      <c r="H18" s="32">
        <v>2927.58</v>
      </c>
    </row>
    <row r="19" spans="2:8" ht="18" customHeight="1">
      <c r="B19" s="29" t="s">
        <v>33</v>
      </c>
      <c r="C19" s="37" t="s">
        <v>18</v>
      </c>
      <c r="D19" s="84">
        <v>2234377.5659299996</v>
      </c>
      <c r="E19" s="84">
        <v>2041467.1161</v>
      </c>
      <c r="F19" s="32">
        <v>1073771</v>
      </c>
      <c r="G19" s="32">
        <v>1048906.1400000001</v>
      </c>
      <c r="H19" s="32">
        <v>1427061.58</v>
      </c>
    </row>
    <row r="20" spans="2:8" ht="18" customHeight="1">
      <c r="B20" s="29" t="s">
        <v>34</v>
      </c>
      <c r="C20" s="37" t="s">
        <v>18</v>
      </c>
      <c r="D20" s="84">
        <v>892064.22384999995</v>
      </c>
      <c r="E20" s="84">
        <v>324104</v>
      </c>
      <c r="F20" s="32">
        <v>15026</v>
      </c>
      <c r="G20" s="32">
        <v>14343</v>
      </c>
      <c r="H20" s="32">
        <v>12743.43</v>
      </c>
    </row>
    <row r="21" spans="2:8" ht="18" customHeight="1">
      <c r="B21" s="20" t="s">
        <v>35</v>
      </c>
      <c r="C21" s="21" t="s">
        <v>20</v>
      </c>
      <c r="D21" s="38">
        <v>1963564.0358299999</v>
      </c>
      <c r="E21" s="38">
        <v>1799027.89026</v>
      </c>
      <c r="F21" s="32">
        <v>1032601</v>
      </c>
      <c r="G21" s="32">
        <v>998140.97</v>
      </c>
      <c r="H21" s="32">
        <v>1306254</v>
      </c>
    </row>
    <row r="22" spans="2:8" ht="18" customHeight="1">
      <c r="B22" s="20" t="s">
        <v>36</v>
      </c>
      <c r="C22" s="21" t="s">
        <v>20</v>
      </c>
      <c r="D22" s="38">
        <v>8852.5232799999994</v>
      </c>
      <c r="E22" s="38">
        <v>7889.9933600000004</v>
      </c>
      <c r="F22" s="32">
        <v>2584</v>
      </c>
      <c r="G22" s="32">
        <v>2801.6299999999992</v>
      </c>
      <c r="H22" s="32">
        <v>6144.8700000000008</v>
      </c>
    </row>
    <row r="23" spans="2:8" ht="18" customHeight="1">
      <c r="B23" s="20" t="s">
        <v>37</v>
      </c>
      <c r="C23" s="21" t="s">
        <v>20</v>
      </c>
      <c r="D23" s="38">
        <v>86.610789999999994</v>
      </c>
      <c r="E23" s="38">
        <v>78.675179999999997</v>
      </c>
      <c r="F23" s="32">
        <v>129.16</v>
      </c>
      <c r="G23" s="32">
        <v>60.54</v>
      </c>
      <c r="H23" s="32">
        <v>63.45</v>
      </c>
    </row>
    <row r="24" spans="2:8" ht="18" customHeight="1">
      <c r="B24" s="36" t="s">
        <v>22</v>
      </c>
      <c r="C24" s="21" t="s">
        <v>20</v>
      </c>
      <c r="D24" s="38">
        <v>268.28498396548144</v>
      </c>
      <c r="E24" s="38">
        <v>221.00967445047411</v>
      </c>
      <c r="F24" s="32">
        <v>112.77248256693082</v>
      </c>
      <c r="G24" s="32">
        <v>118.17176534966963</v>
      </c>
      <c r="H24" s="32">
        <v>163.37550121873036</v>
      </c>
    </row>
    <row r="25" spans="2:8" ht="18" customHeight="1">
      <c r="B25" s="36" t="s">
        <v>38</v>
      </c>
      <c r="C25" s="36" t="s">
        <v>24</v>
      </c>
      <c r="D25" s="38">
        <v>35</v>
      </c>
      <c r="E25" s="38">
        <v>29</v>
      </c>
      <c r="F25" s="32">
        <v>0</v>
      </c>
      <c r="G25" s="32">
        <v>0</v>
      </c>
      <c r="H25" s="32">
        <v>0</v>
      </c>
    </row>
    <row r="26" spans="2:8" ht="18" customHeight="1">
      <c r="B26" s="28" t="s">
        <v>25</v>
      </c>
      <c r="C26" s="31" t="s">
        <v>26</v>
      </c>
      <c r="D26" s="38">
        <v>235.76800711771529</v>
      </c>
      <c r="E26" s="38">
        <v>194.763151077967</v>
      </c>
      <c r="F26" s="32">
        <v>108</v>
      </c>
      <c r="G26" s="32">
        <v>112.45246451959143</v>
      </c>
      <c r="H26" s="32">
        <v>149.54498457520759</v>
      </c>
    </row>
    <row r="27" spans="2:8" ht="18" customHeight="1">
      <c r="B27" s="28" t="s">
        <v>27</v>
      </c>
      <c r="C27" s="31" t="s">
        <v>28</v>
      </c>
      <c r="D27" s="39">
        <v>1.0629354243629461</v>
      </c>
      <c r="E27" s="39">
        <v>0.85417239893693453</v>
      </c>
      <c r="F27" s="87">
        <v>0.2713838378508539</v>
      </c>
      <c r="G27" s="87">
        <v>0.31567866168632996</v>
      </c>
      <c r="H27" s="87">
        <v>0.70350324685294807</v>
      </c>
    </row>
    <row r="28" spans="2:8" ht="18" customHeight="1">
      <c r="B28" s="40" t="s">
        <v>39</v>
      </c>
      <c r="C28" s="42" t="s">
        <v>30</v>
      </c>
      <c r="D28" s="41">
        <v>1.0399484295178268E-2</v>
      </c>
      <c r="E28" s="41">
        <v>8.5173921157007323E-3</v>
      </c>
      <c r="F28" s="88">
        <v>1.4345324462866923E-2</v>
      </c>
      <c r="G28" s="88">
        <v>6.8205518124519679E-3</v>
      </c>
      <c r="H28" s="88">
        <v>7.264000164820106E-3</v>
      </c>
    </row>
    <row r="29" spans="2:8" ht="5.25" customHeight="1">
      <c r="C29" s="4"/>
      <c r="D29" s="14"/>
      <c r="E29" s="15"/>
      <c r="F29" s="2"/>
      <c r="G29" s="2"/>
      <c r="H29" s="2"/>
    </row>
    <row r="30" spans="2:8" s="124" customFormat="1" ht="21.75" customHeight="1">
      <c r="B30" s="119" t="s">
        <v>40</v>
      </c>
      <c r="C30" s="120"/>
      <c r="D30" s="121"/>
      <c r="E30" s="122"/>
      <c r="F30" s="123"/>
      <c r="G30" s="123"/>
      <c r="H30" s="123"/>
    </row>
    <row r="31" spans="2:8" ht="4.5" customHeight="1">
      <c r="C31" s="4"/>
      <c r="D31" s="14"/>
      <c r="E31" s="15"/>
      <c r="F31" s="2"/>
      <c r="G31" s="2"/>
      <c r="H31" s="2"/>
    </row>
    <row r="32" spans="2:8" ht="3.75" customHeight="1">
      <c r="C32" s="4"/>
      <c r="D32" s="14"/>
      <c r="E32" s="15"/>
      <c r="F32" s="2"/>
      <c r="G32" s="2"/>
      <c r="H32" s="2"/>
    </row>
    <row r="33" spans="2:8" ht="23.25">
      <c r="B33" s="180" t="s">
        <v>41</v>
      </c>
      <c r="C33" s="180"/>
      <c r="D33" s="180"/>
      <c r="E33" s="180"/>
      <c r="F33" s="180"/>
      <c r="G33" s="180"/>
      <c r="H33" s="180"/>
    </row>
    <row r="34" spans="2:8">
      <c r="B34" s="20"/>
      <c r="C34" s="21"/>
      <c r="D34" s="89">
        <v>2021</v>
      </c>
      <c r="E34" s="22" t="s">
        <v>15</v>
      </c>
      <c r="F34" s="89">
        <v>2019</v>
      </c>
      <c r="G34" s="89">
        <v>2018</v>
      </c>
      <c r="H34" s="89">
        <v>2017</v>
      </c>
    </row>
    <row r="35" spans="2:8" ht="21">
      <c r="B35" s="23" t="s">
        <v>42</v>
      </c>
      <c r="C35" s="24"/>
      <c r="D35" s="83"/>
      <c r="E35" s="83"/>
      <c r="F35" s="83"/>
      <c r="G35" s="83"/>
      <c r="H35" s="83"/>
    </row>
    <row r="36" spans="2:8" ht="18" customHeight="1">
      <c r="B36" s="20" t="s">
        <v>43</v>
      </c>
      <c r="C36" s="21" t="s">
        <v>44</v>
      </c>
      <c r="D36" s="38">
        <v>461694.72200000007</v>
      </c>
      <c r="E36" s="38">
        <v>424174.88</v>
      </c>
      <c r="F36" s="90">
        <v>128375</v>
      </c>
      <c r="G36" s="90">
        <v>142259</v>
      </c>
      <c r="H36" s="32">
        <v>290797</v>
      </c>
    </row>
    <row r="37" spans="2:8" ht="18" customHeight="1">
      <c r="B37" s="25" t="s">
        <v>45</v>
      </c>
      <c r="C37" s="26" t="s">
        <v>44</v>
      </c>
      <c r="D37" s="91">
        <v>55.436360880736657</v>
      </c>
      <c r="E37" s="91">
        <v>45.921264858756018</v>
      </c>
      <c r="F37" s="90">
        <v>13.482521304946706</v>
      </c>
      <c r="G37" s="90">
        <v>16.03</v>
      </c>
      <c r="H37" s="90">
        <v>33.29</v>
      </c>
    </row>
    <row r="38" spans="2:8" ht="21">
      <c r="B38" s="23" t="s">
        <v>46</v>
      </c>
      <c r="C38" s="24"/>
      <c r="D38" s="83"/>
      <c r="E38" s="83"/>
      <c r="F38" s="83"/>
      <c r="G38" s="83"/>
      <c r="H38" s="83"/>
    </row>
    <row r="39" spans="2:8" ht="18" customHeight="1">
      <c r="B39" s="27" t="s">
        <v>47</v>
      </c>
      <c r="C39" s="27"/>
      <c r="D39" s="92"/>
      <c r="E39" s="92"/>
      <c r="F39" s="92"/>
      <c r="G39" s="92"/>
      <c r="H39" s="92"/>
    </row>
    <row r="40" spans="2:8" ht="18" customHeight="1">
      <c r="B40" s="20" t="s">
        <v>48</v>
      </c>
      <c r="C40" s="21" t="s">
        <v>49</v>
      </c>
      <c r="D40" s="38">
        <v>9.164049999999996</v>
      </c>
      <c r="E40" s="38">
        <v>24.305311999999997</v>
      </c>
      <c r="F40" s="90">
        <v>95.111000000000004</v>
      </c>
      <c r="G40" s="90">
        <v>96.214820000000003</v>
      </c>
      <c r="H40" s="90">
        <v>89.365850000000009</v>
      </c>
    </row>
    <row r="41" spans="2:8" ht="18" customHeight="1">
      <c r="B41" s="28" t="s">
        <v>50</v>
      </c>
      <c r="C41" s="21" t="s">
        <v>49</v>
      </c>
      <c r="D41" s="38">
        <v>10894.48782</v>
      </c>
      <c r="E41" s="38">
        <v>13057.386689999999</v>
      </c>
      <c r="F41" s="90">
        <v>13709.71067</v>
      </c>
      <c r="G41" s="90">
        <v>13412.811300000001</v>
      </c>
      <c r="H41" s="90">
        <v>12567.12671</v>
      </c>
    </row>
    <row r="42" spans="2:8" ht="18" customHeight="1">
      <c r="B42" s="28" t="s">
        <v>51</v>
      </c>
      <c r="C42" s="21" t="s">
        <v>49</v>
      </c>
      <c r="D42" s="38">
        <v>0</v>
      </c>
      <c r="E42" s="38">
        <v>16.614075</v>
      </c>
      <c r="F42" s="90">
        <v>33.39723</v>
      </c>
      <c r="G42" s="90">
        <v>58.40146</v>
      </c>
      <c r="H42" s="90">
        <v>60.997800000000005</v>
      </c>
    </row>
    <row r="43" spans="2:8" ht="18" customHeight="1">
      <c r="B43" s="28" t="s">
        <v>52</v>
      </c>
      <c r="C43" s="21" t="s">
        <v>49</v>
      </c>
      <c r="D43" s="38">
        <v>0</v>
      </c>
      <c r="E43" s="38">
        <v>2.0209999999999999</v>
      </c>
      <c r="F43" s="90">
        <v>0</v>
      </c>
      <c r="G43" s="90">
        <v>0</v>
      </c>
      <c r="H43" s="90">
        <v>0</v>
      </c>
    </row>
    <row r="44" spans="2:8" ht="18" customHeight="1">
      <c r="B44" s="28" t="s">
        <v>53</v>
      </c>
      <c r="C44" s="21" t="s">
        <v>49</v>
      </c>
      <c r="D44" s="38">
        <v>4935.0769</v>
      </c>
      <c r="E44" s="38">
        <v>5096.4621799999995</v>
      </c>
      <c r="F44" s="90">
        <f>0</f>
        <v>0</v>
      </c>
      <c r="G44" s="90">
        <f>0</f>
        <v>0</v>
      </c>
      <c r="H44" s="90">
        <f>0</f>
        <v>0</v>
      </c>
    </row>
    <row r="45" spans="2:8" ht="18" customHeight="1">
      <c r="B45" s="20" t="s">
        <v>54</v>
      </c>
      <c r="C45" s="21" t="s">
        <v>49</v>
      </c>
      <c r="D45" s="38">
        <v>2.3649</v>
      </c>
      <c r="E45" s="38">
        <v>0.97839999999999994</v>
      </c>
      <c r="F45" s="90">
        <v>5.5010000000000003</v>
      </c>
      <c r="G45" s="90">
        <v>3.6219000000000001</v>
      </c>
      <c r="H45" s="90">
        <v>1.5369000000000002</v>
      </c>
    </row>
    <row r="46" spans="2:8" ht="18" customHeight="1">
      <c r="B46" s="29" t="s">
        <v>55</v>
      </c>
      <c r="C46" s="30" t="s">
        <v>49</v>
      </c>
      <c r="D46" s="84">
        <v>15841.09367</v>
      </c>
      <c r="E46" s="84">
        <v>18197.767657</v>
      </c>
      <c r="F46" s="32">
        <v>13843.72</v>
      </c>
      <c r="G46" s="32">
        <v>13571.04948</v>
      </c>
      <c r="H46" s="32">
        <v>12719.027259999999</v>
      </c>
    </row>
    <row r="47" spans="2:8" ht="18" customHeight="1">
      <c r="B47" s="27" t="s">
        <v>56</v>
      </c>
      <c r="C47" s="27"/>
      <c r="D47" s="92"/>
      <c r="E47" s="92"/>
      <c r="F47" s="92"/>
      <c r="G47" s="92"/>
      <c r="H47" s="92"/>
    </row>
    <row r="48" spans="2:8" ht="18" customHeight="1">
      <c r="B48" s="28" t="s">
        <v>57</v>
      </c>
      <c r="C48" s="21" t="s">
        <v>49</v>
      </c>
      <c r="D48" s="106">
        <v>0</v>
      </c>
      <c r="E48" s="106">
        <v>0</v>
      </c>
      <c r="F48" s="90">
        <v>0</v>
      </c>
      <c r="G48" s="90">
        <v>0</v>
      </c>
      <c r="H48" s="90">
        <v>0</v>
      </c>
    </row>
    <row r="49" spans="2:8" ht="18" customHeight="1">
      <c r="B49" s="28" t="s">
        <v>58</v>
      </c>
      <c r="C49" s="21" t="s">
        <v>49</v>
      </c>
      <c r="D49" s="38">
        <v>10831.20372</v>
      </c>
      <c r="E49" s="38">
        <v>12998.730089999999</v>
      </c>
      <c r="F49" s="90">
        <v>0</v>
      </c>
      <c r="G49" s="90">
        <v>0</v>
      </c>
      <c r="H49" s="90">
        <v>0</v>
      </c>
    </row>
    <row r="50" spans="2:8" ht="18" customHeight="1">
      <c r="B50" s="28" t="s">
        <v>59</v>
      </c>
      <c r="C50" s="21" t="s">
        <v>49</v>
      </c>
      <c r="D50" s="38">
        <v>5004.22775</v>
      </c>
      <c r="E50" s="38">
        <v>5150.6242299999994</v>
      </c>
      <c r="F50" s="90">
        <v>0</v>
      </c>
      <c r="G50" s="90">
        <v>0</v>
      </c>
      <c r="H50" s="90">
        <v>0</v>
      </c>
    </row>
    <row r="51" spans="2:8" ht="18" customHeight="1">
      <c r="B51" s="28" t="s">
        <v>60</v>
      </c>
      <c r="C51" s="31" t="s">
        <v>49</v>
      </c>
      <c r="D51" s="38">
        <v>0.1469</v>
      </c>
      <c r="E51" s="38">
        <v>0.99811000000000005</v>
      </c>
      <c r="F51" s="32">
        <v>0</v>
      </c>
      <c r="G51" s="32">
        <v>0</v>
      </c>
      <c r="H51" s="32">
        <v>0</v>
      </c>
    </row>
    <row r="52" spans="2:8" ht="18" customHeight="1">
      <c r="B52" s="29" t="s">
        <v>61</v>
      </c>
      <c r="C52" s="30" t="s">
        <v>49</v>
      </c>
      <c r="D52" s="84">
        <v>15835.578369999999</v>
      </c>
      <c r="E52" s="84">
        <v>18150.352429999999</v>
      </c>
      <c r="F52" s="32">
        <v>0</v>
      </c>
      <c r="G52" s="32">
        <v>0</v>
      </c>
      <c r="H52" s="32">
        <v>0</v>
      </c>
    </row>
    <row r="53" spans="2:8" ht="18" customHeight="1">
      <c r="B53" s="27" t="s">
        <v>62</v>
      </c>
      <c r="C53" s="27"/>
      <c r="D53" s="92"/>
      <c r="E53" s="92"/>
      <c r="F53" s="92"/>
      <c r="G53" s="92"/>
      <c r="H53" s="92"/>
    </row>
    <row r="54" spans="2:8" ht="18" customHeight="1">
      <c r="B54" s="29" t="s">
        <v>63</v>
      </c>
      <c r="C54" s="30" t="s">
        <v>49</v>
      </c>
      <c r="D54" s="84">
        <v>5.5153000000009342</v>
      </c>
      <c r="E54" s="84">
        <v>47.415227000001323</v>
      </c>
      <c r="F54" s="32">
        <v>0</v>
      </c>
      <c r="G54" s="32">
        <v>0</v>
      </c>
      <c r="H54" s="32">
        <v>0</v>
      </c>
    </row>
    <row r="55" spans="2:8" ht="18" customHeight="1">
      <c r="B55" s="28" t="s">
        <v>64</v>
      </c>
      <c r="C55" s="31" t="s">
        <v>49</v>
      </c>
      <c r="D55" s="106">
        <v>0</v>
      </c>
      <c r="E55" s="38">
        <v>11.881500000000001</v>
      </c>
      <c r="F55" s="32">
        <v>0</v>
      </c>
      <c r="G55" s="32">
        <v>0</v>
      </c>
      <c r="H55" s="32">
        <v>0</v>
      </c>
    </row>
    <row r="56" spans="2:8" ht="21">
      <c r="B56" s="23" t="s">
        <v>65</v>
      </c>
      <c r="C56" s="24"/>
      <c r="D56" s="83"/>
      <c r="E56" s="83"/>
      <c r="F56" s="83"/>
      <c r="G56" s="83"/>
      <c r="H56" s="83"/>
    </row>
    <row r="57" spans="2:8" ht="18" customHeight="1">
      <c r="B57" s="27" t="s">
        <v>66</v>
      </c>
      <c r="C57" s="27"/>
      <c r="D57" s="92"/>
      <c r="E57" s="92"/>
      <c r="F57" s="92"/>
      <c r="G57" s="92"/>
      <c r="H57" s="92"/>
    </row>
    <row r="58" spans="2:8" ht="18" customHeight="1">
      <c r="B58" s="28" t="s">
        <v>67</v>
      </c>
      <c r="C58" s="31" t="s">
        <v>44</v>
      </c>
      <c r="D58" s="38">
        <v>3486</v>
      </c>
      <c r="E58" s="38">
        <v>5958</v>
      </c>
      <c r="F58" s="93">
        <v>0</v>
      </c>
      <c r="G58" s="93">
        <v>0</v>
      </c>
      <c r="H58" s="93">
        <v>0</v>
      </c>
    </row>
    <row r="59" spans="2:8" ht="18" customHeight="1">
      <c r="B59" s="28" t="s">
        <v>68</v>
      </c>
      <c r="C59" s="31" t="s">
        <v>44</v>
      </c>
      <c r="D59" s="38">
        <v>722</v>
      </c>
      <c r="E59" s="38">
        <v>584</v>
      </c>
      <c r="F59" s="93">
        <v>0</v>
      </c>
      <c r="G59" s="93">
        <v>0</v>
      </c>
      <c r="H59" s="93">
        <v>0</v>
      </c>
    </row>
    <row r="60" spans="2:8" ht="18" customHeight="1">
      <c r="B60" s="29" t="s">
        <v>66</v>
      </c>
      <c r="C60" s="30" t="s">
        <v>44</v>
      </c>
      <c r="D60" s="84">
        <v>4208</v>
      </c>
      <c r="E60" s="84">
        <v>6543</v>
      </c>
      <c r="F60" s="93">
        <v>0</v>
      </c>
      <c r="G60" s="93">
        <v>0</v>
      </c>
      <c r="H60" s="93">
        <v>0</v>
      </c>
    </row>
    <row r="61" spans="2:8" ht="18" customHeight="1">
      <c r="B61" s="27" t="s">
        <v>69</v>
      </c>
      <c r="C61" s="27"/>
      <c r="D61" s="92"/>
      <c r="E61" s="92"/>
      <c r="F61" s="92"/>
      <c r="G61" s="92"/>
      <c r="H61" s="92"/>
    </row>
    <row r="62" spans="2:8" ht="18" customHeight="1">
      <c r="B62" s="28" t="s">
        <v>70</v>
      </c>
      <c r="C62" s="31" t="s">
        <v>44</v>
      </c>
      <c r="D62" s="38">
        <v>2.5</v>
      </c>
      <c r="E62" s="38">
        <v>3.4740000000000002</v>
      </c>
      <c r="F62" s="32">
        <v>0</v>
      </c>
      <c r="G62" s="32">
        <v>0</v>
      </c>
      <c r="H62" s="32">
        <v>0</v>
      </c>
    </row>
    <row r="63" spans="2:8" ht="18" customHeight="1">
      <c r="B63" s="28" t="s">
        <v>71</v>
      </c>
      <c r="C63" s="31" t="s">
        <v>44</v>
      </c>
      <c r="D63" s="38">
        <v>0</v>
      </c>
      <c r="E63" s="38">
        <v>0</v>
      </c>
      <c r="F63" s="32">
        <v>0</v>
      </c>
      <c r="G63" s="32">
        <v>0</v>
      </c>
      <c r="H63" s="32">
        <v>0</v>
      </c>
    </row>
    <row r="64" spans="2:8" ht="18" customHeight="1">
      <c r="B64" s="28" t="s">
        <v>72</v>
      </c>
      <c r="C64" s="31" t="s">
        <v>44</v>
      </c>
      <c r="D64" s="38">
        <v>444.29899999999998</v>
      </c>
      <c r="E64" s="38">
        <v>378.55191000000002</v>
      </c>
      <c r="F64" s="32">
        <v>0</v>
      </c>
      <c r="G64" s="32">
        <v>0</v>
      </c>
      <c r="H64" s="32">
        <v>0</v>
      </c>
    </row>
    <row r="65" spans="2:8" ht="18" customHeight="1">
      <c r="B65" s="29" t="s">
        <v>73</v>
      </c>
      <c r="C65" s="30" t="s">
        <v>44</v>
      </c>
      <c r="D65" s="84">
        <v>446.79899999999998</v>
      </c>
      <c r="E65" s="84">
        <v>382.02591000000001</v>
      </c>
      <c r="F65" s="32">
        <v>58993</v>
      </c>
      <c r="G65" s="32">
        <v>52861</v>
      </c>
      <c r="H65" s="32">
        <v>38270.35</v>
      </c>
    </row>
    <row r="66" spans="2:8" ht="18" customHeight="1">
      <c r="B66" s="28" t="s">
        <v>74</v>
      </c>
      <c r="C66" s="31" t="s">
        <v>44</v>
      </c>
      <c r="D66" s="38">
        <v>0</v>
      </c>
      <c r="E66" s="38"/>
      <c r="F66" s="32">
        <v>0</v>
      </c>
      <c r="G66" s="32">
        <v>0</v>
      </c>
      <c r="H66" s="32">
        <v>0</v>
      </c>
    </row>
    <row r="67" spans="2:8" ht="18" customHeight="1">
      <c r="B67" s="28" t="s">
        <v>75</v>
      </c>
      <c r="C67" s="31" t="s">
        <v>44</v>
      </c>
      <c r="D67" s="38">
        <v>267.04360000000003</v>
      </c>
      <c r="E67" s="38">
        <v>222.60843</v>
      </c>
      <c r="F67" s="32">
        <v>0</v>
      </c>
      <c r="G67" s="32">
        <v>0</v>
      </c>
      <c r="H67" s="32">
        <v>0</v>
      </c>
    </row>
    <row r="68" spans="2:8" ht="18" customHeight="1">
      <c r="B68" s="28" t="s">
        <v>76</v>
      </c>
      <c r="C68" s="31" t="s">
        <v>44</v>
      </c>
      <c r="D68" s="38">
        <v>0</v>
      </c>
      <c r="E68" s="38">
        <v>0</v>
      </c>
      <c r="F68" s="32">
        <v>0</v>
      </c>
      <c r="G68" s="32">
        <v>0</v>
      </c>
      <c r="H68" s="32">
        <v>0</v>
      </c>
    </row>
    <row r="69" spans="2:8" ht="18" customHeight="1">
      <c r="B69" s="29" t="s">
        <v>77</v>
      </c>
      <c r="C69" s="30" t="s">
        <v>44</v>
      </c>
      <c r="D69" s="84">
        <v>267.04360000000003</v>
      </c>
      <c r="E69" s="84">
        <v>222.60843</v>
      </c>
      <c r="F69" s="32">
        <v>21483</v>
      </c>
      <c r="G69" s="32">
        <v>11165.36</v>
      </c>
      <c r="H69" s="32">
        <v>1137.05</v>
      </c>
    </row>
    <row r="70" spans="2:8" ht="18" customHeight="1">
      <c r="B70" s="29" t="s">
        <v>78</v>
      </c>
      <c r="C70" s="30" t="s">
        <v>44</v>
      </c>
      <c r="D70" s="84">
        <v>713.84259999999995</v>
      </c>
      <c r="E70" s="84">
        <v>604.63434000000007</v>
      </c>
      <c r="F70" s="32">
        <v>80475</v>
      </c>
      <c r="G70" s="32">
        <v>64026.36</v>
      </c>
      <c r="H70" s="32">
        <v>39407.4</v>
      </c>
    </row>
    <row r="71" spans="2:8" ht="18" customHeight="1">
      <c r="B71" s="28" t="s">
        <v>79</v>
      </c>
      <c r="C71" s="31" t="s">
        <v>44</v>
      </c>
      <c r="D71" s="38">
        <v>444.29899999999998</v>
      </c>
      <c r="E71" s="38">
        <v>378.55191000000002</v>
      </c>
      <c r="F71" s="32">
        <v>0</v>
      </c>
      <c r="G71" s="32">
        <v>0</v>
      </c>
      <c r="H71" s="32">
        <v>0</v>
      </c>
    </row>
    <row r="72" spans="2:8" ht="18" customHeight="1">
      <c r="B72" s="27" t="s">
        <v>80</v>
      </c>
      <c r="C72" s="27"/>
      <c r="D72" s="92"/>
      <c r="E72" s="92"/>
      <c r="F72" s="92"/>
      <c r="G72" s="92"/>
      <c r="H72" s="92"/>
    </row>
    <row r="73" spans="2:8" ht="18" customHeight="1">
      <c r="B73" s="28" t="s">
        <v>81</v>
      </c>
      <c r="C73" s="31" t="s">
        <v>44</v>
      </c>
      <c r="D73" s="38">
        <v>274.84683999999999</v>
      </c>
      <c r="E73" s="38">
        <v>202.22707</v>
      </c>
      <c r="F73" s="32">
        <v>0</v>
      </c>
      <c r="G73" s="32">
        <v>0</v>
      </c>
      <c r="H73" s="32">
        <v>0</v>
      </c>
    </row>
    <row r="74" spans="2:8" ht="18" customHeight="1">
      <c r="B74" s="28" t="s">
        <v>82</v>
      </c>
      <c r="C74" s="31" t="s">
        <v>44</v>
      </c>
      <c r="D74" s="38">
        <v>3219.3329999999996</v>
      </c>
      <c r="E74" s="38">
        <v>5735.8149000000003</v>
      </c>
      <c r="F74" s="32">
        <v>0</v>
      </c>
      <c r="G74" s="32">
        <v>0</v>
      </c>
      <c r="H74" s="32">
        <v>0</v>
      </c>
    </row>
    <row r="75" spans="2:8" ht="18" customHeight="1">
      <c r="B75" s="29" t="s">
        <v>83</v>
      </c>
      <c r="C75" s="30" t="s">
        <v>44</v>
      </c>
      <c r="D75" s="84">
        <v>3494.1798399999998</v>
      </c>
      <c r="E75" s="84">
        <v>5938.0419700000002</v>
      </c>
      <c r="F75" s="32">
        <v>21419</v>
      </c>
      <c r="G75" s="32">
        <v>10982.83</v>
      </c>
      <c r="H75" s="32">
        <v>1128.68</v>
      </c>
    </row>
    <row r="76" spans="2:8" ht="18" customHeight="1">
      <c r="B76" s="28" t="s">
        <v>84</v>
      </c>
      <c r="C76" s="31" t="s">
        <v>85</v>
      </c>
      <c r="D76" s="38">
        <v>38</v>
      </c>
      <c r="E76" s="38">
        <v>35</v>
      </c>
      <c r="F76" s="32">
        <v>1</v>
      </c>
      <c r="G76" s="32">
        <v>0</v>
      </c>
      <c r="H76" s="32">
        <v>2</v>
      </c>
    </row>
    <row r="77" spans="2:8" ht="18" customHeight="1">
      <c r="B77" s="20" t="s">
        <v>86</v>
      </c>
      <c r="C77" s="21" t="s">
        <v>85</v>
      </c>
      <c r="D77" s="38">
        <v>92</v>
      </c>
      <c r="E77" s="38">
        <v>96</v>
      </c>
      <c r="F77" s="32">
        <v>97</v>
      </c>
      <c r="G77" s="32">
        <v>97</v>
      </c>
      <c r="H77" s="32">
        <v>31</v>
      </c>
    </row>
    <row r="78" spans="2:8" ht="18" customHeight="1">
      <c r="B78" s="20" t="s">
        <v>83</v>
      </c>
      <c r="C78" s="21" t="s">
        <v>85</v>
      </c>
      <c r="D78" s="38">
        <v>83</v>
      </c>
      <c r="E78" s="38">
        <v>91</v>
      </c>
      <c r="F78" s="32">
        <v>27</v>
      </c>
      <c r="G78" s="32">
        <v>18</v>
      </c>
      <c r="H78" s="32">
        <v>5</v>
      </c>
    </row>
    <row r="79" spans="2:8" ht="18" customHeight="1">
      <c r="B79" s="27" t="s">
        <v>87</v>
      </c>
      <c r="C79" s="27"/>
      <c r="D79" s="92"/>
      <c r="E79" s="92"/>
      <c r="F79" s="92"/>
      <c r="G79" s="92"/>
      <c r="H79" s="92"/>
    </row>
    <row r="80" spans="2:8" ht="18" customHeight="1">
      <c r="B80" s="28" t="s">
        <v>88</v>
      </c>
      <c r="C80" s="21" t="s">
        <v>89</v>
      </c>
      <c r="D80" s="84">
        <v>1</v>
      </c>
      <c r="E80" s="38">
        <v>3</v>
      </c>
      <c r="F80" s="90">
        <v>1</v>
      </c>
      <c r="G80" s="90">
        <v>0</v>
      </c>
      <c r="H80" s="90">
        <v>3</v>
      </c>
    </row>
    <row r="81" spans="2:8" ht="18" customHeight="1">
      <c r="B81" s="28" t="s">
        <v>88</v>
      </c>
      <c r="C81" s="31" t="s">
        <v>44</v>
      </c>
      <c r="D81" s="117">
        <v>0.1</v>
      </c>
      <c r="E81" s="38">
        <v>3.5599999999999996</v>
      </c>
      <c r="F81" s="93">
        <v>344</v>
      </c>
      <c r="G81" s="90">
        <v>0</v>
      </c>
      <c r="H81" s="90">
        <v>6.44</v>
      </c>
    </row>
    <row r="82" spans="2:8" ht="21">
      <c r="B82" s="23" t="s">
        <v>90</v>
      </c>
      <c r="C82" s="24"/>
      <c r="D82" s="83"/>
      <c r="E82" s="83"/>
      <c r="F82" s="83"/>
      <c r="G82" s="83"/>
      <c r="H82" s="83"/>
    </row>
    <row r="83" spans="2:8" ht="18" customHeight="1">
      <c r="B83" s="27" t="s">
        <v>91</v>
      </c>
      <c r="C83" s="27"/>
      <c r="D83" s="92"/>
      <c r="E83" s="92"/>
      <c r="F83" s="92"/>
      <c r="G83" s="92"/>
      <c r="H83" s="92"/>
    </row>
    <row r="84" spans="2:8" ht="18" customHeight="1">
      <c r="B84" s="20" t="s">
        <v>92</v>
      </c>
      <c r="C84" s="21" t="s">
        <v>93</v>
      </c>
      <c r="D84" s="38">
        <v>32862.788059999999</v>
      </c>
      <c r="E84" s="38">
        <v>32566.305219999998</v>
      </c>
      <c r="F84" s="32">
        <v>0</v>
      </c>
      <c r="G84" s="32">
        <v>0</v>
      </c>
      <c r="H84" s="32">
        <v>0</v>
      </c>
    </row>
    <row r="85" spans="2:8" ht="18" customHeight="1">
      <c r="B85" s="20" t="s">
        <v>94</v>
      </c>
      <c r="C85" s="21" t="s">
        <v>93</v>
      </c>
      <c r="D85" s="38">
        <v>444565.32318000006</v>
      </c>
      <c r="E85" s="38">
        <v>564962.98745999997</v>
      </c>
      <c r="F85" s="32">
        <v>0</v>
      </c>
      <c r="G85" s="32">
        <v>0</v>
      </c>
      <c r="H85" s="32">
        <v>0</v>
      </c>
    </row>
    <row r="86" spans="2:8" ht="18" customHeight="1">
      <c r="B86" s="20" t="s">
        <v>95</v>
      </c>
      <c r="C86" s="21" t="s">
        <v>93</v>
      </c>
      <c r="D86" s="38">
        <v>9350709</v>
      </c>
      <c r="E86" s="38">
        <v>8148845.0053300001</v>
      </c>
      <c r="F86" s="32">
        <v>0</v>
      </c>
      <c r="G86" s="32">
        <v>0</v>
      </c>
      <c r="H86" s="32">
        <v>0</v>
      </c>
    </row>
    <row r="87" spans="2:8" ht="18" customHeight="1">
      <c r="B87" s="20" t="s">
        <v>96</v>
      </c>
      <c r="C87" s="21" t="s">
        <v>93</v>
      </c>
      <c r="D87" s="38">
        <v>843549.11534000002</v>
      </c>
      <c r="E87" s="38">
        <v>885112.35456000001</v>
      </c>
      <c r="F87" s="32">
        <v>0</v>
      </c>
      <c r="G87" s="32">
        <v>0</v>
      </c>
      <c r="H87" s="32">
        <v>0</v>
      </c>
    </row>
    <row r="88" spans="2:8" ht="18" customHeight="1">
      <c r="B88" s="20" t="s">
        <v>97</v>
      </c>
      <c r="C88" s="21" t="s">
        <v>93</v>
      </c>
      <c r="D88" s="38">
        <v>2062.6510199999998</v>
      </c>
      <c r="E88" s="38">
        <v>5015.3768</v>
      </c>
      <c r="F88" s="32">
        <v>0</v>
      </c>
      <c r="G88" s="32">
        <v>0</v>
      </c>
      <c r="H88" s="32">
        <v>0</v>
      </c>
    </row>
    <row r="89" spans="2:8" ht="18" customHeight="1">
      <c r="B89" s="20" t="s">
        <v>98</v>
      </c>
      <c r="C89" s="21" t="s">
        <v>93</v>
      </c>
      <c r="D89" s="38">
        <v>7463.16806</v>
      </c>
      <c r="E89" s="38">
        <v>18049.201590000001</v>
      </c>
      <c r="F89" s="32">
        <v>0</v>
      </c>
      <c r="G89" s="32">
        <v>0</v>
      </c>
      <c r="H89" s="32">
        <v>0</v>
      </c>
    </row>
    <row r="90" spans="2:8" ht="18" customHeight="1">
      <c r="B90" s="27" t="s">
        <v>99</v>
      </c>
      <c r="C90" s="27"/>
      <c r="D90" s="92"/>
      <c r="E90" s="92"/>
      <c r="F90" s="92"/>
      <c r="G90" s="92"/>
      <c r="H90" s="92"/>
    </row>
    <row r="91" spans="2:8" ht="18" customHeight="1">
      <c r="B91" s="20" t="s">
        <v>100</v>
      </c>
      <c r="C91" s="21" t="s">
        <v>93</v>
      </c>
      <c r="D91" s="84">
        <v>0</v>
      </c>
      <c r="E91" s="38">
        <v>0</v>
      </c>
      <c r="F91" s="32">
        <v>0</v>
      </c>
      <c r="G91" s="32">
        <v>0</v>
      </c>
      <c r="H91" s="32">
        <v>0</v>
      </c>
    </row>
    <row r="92" spans="2:8" ht="18" customHeight="1">
      <c r="B92" s="20" t="s">
        <v>101</v>
      </c>
      <c r="C92" s="21" t="s">
        <v>93</v>
      </c>
      <c r="D92" s="84">
        <v>0</v>
      </c>
      <c r="E92" s="38">
        <v>0</v>
      </c>
      <c r="F92" s="32">
        <v>0</v>
      </c>
      <c r="G92" s="32">
        <v>0</v>
      </c>
      <c r="H92" s="32">
        <v>0</v>
      </c>
    </row>
    <row r="93" spans="2:8" ht="18" customHeight="1">
      <c r="B93" s="20" t="s">
        <v>102</v>
      </c>
      <c r="C93" s="21" t="s">
        <v>93</v>
      </c>
      <c r="D93" s="84">
        <v>0</v>
      </c>
      <c r="E93" s="38">
        <v>0</v>
      </c>
      <c r="F93" s="32">
        <v>0</v>
      </c>
      <c r="G93" s="32">
        <v>0</v>
      </c>
      <c r="H93" s="32">
        <v>0</v>
      </c>
    </row>
    <row r="94" spans="2:8" ht="18" customHeight="1">
      <c r="B94" s="20" t="s">
        <v>103</v>
      </c>
      <c r="C94" s="21" t="s">
        <v>93</v>
      </c>
      <c r="D94" s="84">
        <v>0</v>
      </c>
      <c r="E94" s="38">
        <v>0</v>
      </c>
      <c r="F94" s="32">
        <v>0</v>
      </c>
      <c r="G94" s="32">
        <v>0</v>
      </c>
      <c r="H94" s="32">
        <v>0</v>
      </c>
    </row>
    <row r="95" spans="2:8" ht="18" customHeight="1">
      <c r="B95" s="20" t="s">
        <v>104</v>
      </c>
      <c r="C95" s="21" t="s">
        <v>93</v>
      </c>
      <c r="D95" s="84">
        <v>0</v>
      </c>
      <c r="E95" s="38">
        <v>0</v>
      </c>
      <c r="F95" s="32">
        <v>0</v>
      </c>
      <c r="G95" s="32">
        <v>0</v>
      </c>
      <c r="H95" s="32">
        <v>0</v>
      </c>
    </row>
    <row r="96" spans="2:8" ht="18" customHeight="1">
      <c r="B96" s="27" t="s">
        <v>105</v>
      </c>
      <c r="C96" s="27"/>
      <c r="D96" s="92"/>
      <c r="E96" s="92"/>
      <c r="F96" s="92"/>
      <c r="G96" s="92"/>
      <c r="H96" s="92"/>
    </row>
    <row r="97" spans="2:8" ht="18" customHeight="1">
      <c r="B97" s="20" t="s">
        <v>100</v>
      </c>
      <c r="C97" s="21" t="s">
        <v>93</v>
      </c>
      <c r="D97" s="38">
        <v>0</v>
      </c>
      <c r="E97" s="38">
        <v>0</v>
      </c>
      <c r="F97" s="32">
        <v>0</v>
      </c>
      <c r="G97" s="32">
        <v>0</v>
      </c>
      <c r="H97" s="32">
        <v>0</v>
      </c>
    </row>
    <row r="98" spans="2:8" ht="18" customHeight="1">
      <c r="B98" s="28" t="s">
        <v>101</v>
      </c>
      <c r="C98" s="31" t="s">
        <v>93</v>
      </c>
      <c r="D98" s="38">
        <v>4069.48</v>
      </c>
      <c r="E98" s="38">
        <v>0</v>
      </c>
      <c r="F98" s="32">
        <v>0</v>
      </c>
      <c r="G98" s="32">
        <v>0</v>
      </c>
      <c r="H98" s="32">
        <v>0</v>
      </c>
    </row>
    <row r="99" spans="2:8" ht="18" customHeight="1">
      <c r="B99" s="28" t="s">
        <v>102</v>
      </c>
      <c r="C99" s="31" t="s">
        <v>93</v>
      </c>
      <c r="D99" s="38">
        <v>0</v>
      </c>
      <c r="E99" s="38">
        <v>0</v>
      </c>
      <c r="F99" s="32">
        <v>0</v>
      </c>
      <c r="G99" s="32">
        <v>0</v>
      </c>
      <c r="H99" s="32">
        <v>0</v>
      </c>
    </row>
    <row r="100" spans="2:8" ht="18" customHeight="1">
      <c r="B100" s="28" t="s">
        <v>106</v>
      </c>
      <c r="C100" s="31" t="s">
        <v>93</v>
      </c>
      <c r="D100" s="38">
        <v>0</v>
      </c>
      <c r="E100" s="38">
        <v>0</v>
      </c>
      <c r="F100" s="32">
        <v>0</v>
      </c>
      <c r="G100" s="32">
        <v>0</v>
      </c>
      <c r="H100" s="32">
        <v>0</v>
      </c>
    </row>
    <row r="101" spans="2:8" ht="18" customHeight="1">
      <c r="B101" s="28" t="s">
        <v>104</v>
      </c>
      <c r="C101" s="31" t="s">
        <v>93</v>
      </c>
      <c r="D101" s="38">
        <v>0</v>
      </c>
      <c r="E101" s="38">
        <v>0</v>
      </c>
      <c r="F101" s="32">
        <v>0</v>
      </c>
      <c r="G101" s="32">
        <v>0</v>
      </c>
      <c r="H101" s="32">
        <v>0</v>
      </c>
    </row>
    <row r="102" spans="2:8" ht="18" customHeight="1">
      <c r="B102" s="29" t="s">
        <v>107</v>
      </c>
      <c r="C102" s="30" t="s">
        <v>93</v>
      </c>
      <c r="D102" s="84">
        <v>10685281.525659999</v>
      </c>
      <c r="E102" s="84">
        <v>9654551.2309600003</v>
      </c>
      <c r="F102" s="32">
        <v>10304896</v>
      </c>
      <c r="G102" s="32">
        <v>9744372.9700000007</v>
      </c>
      <c r="H102" s="32">
        <v>8036830.8499999996</v>
      </c>
    </row>
    <row r="103" spans="2:8" ht="18" customHeight="1">
      <c r="B103" s="31" t="s">
        <v>107</v>
      </c>
      <c r="C103" s="31" t="s">
        <v>108</v>
      </c>
      <c r="D103" s="38">
        <v>2968157502.197834</v>
      </c>
      <c r="E103" s="38">
        <v>2681841240.9360685</v>
      </c>
      <c r="F103" s="32">
        <v>2862494010.8799996</v>
      </c>
      <c r="G103" s="32">
        <v>2706791923.6065998</v>
      </c>
      <c r="H103" s="32">
        <v>2232470873.5129995</v>
      </c>
    </row>
    <row r="104" spans="2:8" ht="18" customHeight="1">
      <c r="B104" s="27" t="s">
        <v>109</v>
      </c>
      <c r="C104" s="27"/>
      <c r="D104" s="92"/>
      <c r="E104" s="92"/>
      <c r="F104" s="92"/>
      <c r="G104" s="92"/>
      <c r="H104" s="92"/>
    </row>
    <row r="105" spans="2:8" ht="18" customHeight="1">
      <c r="B105" s="33" t="s">
        <v>110</v>
      </c>
      <c r="C105" s="33" t="s">
        <v>93</v>
      </c>
      <c r="D105" s="91">
        <v>1282.9973888433492</v>
      </c>
      <c r="E105" s="91">
        <v>1045.2038182207846</v>
      </c>
      <c r="F105" s="32">
        <v>1081.8620524801875</v>
      </c>
      <c r="G105" s="32">
        <v>1097.8196359999999</v>
      </c>
      <c r="H105" s="32">
        <v>920.08</v>
      </c>
    </row>
    <row r="106" spans="2:8" ht="18" customHeight="1">
      <c r="B106" s="33" t="s">
        <v>110</v>
      </c>
      <c r="C106" s="33" t="s">
        <v>108</v>
      </c>
      <c r="D106" s="91">
        <v>356391.01467290544</v>
      </c>
      <c r="E106" s="91">
        <v>290336.7166253695</v>
      </c>
      <c r="F106" s="32">
        <v>300631.61767770117</v>
      </c>
      <c r="G106" s="32">
        <v>0</v>
      </c>
      <c r="H106" s="32">
        <v>0</v>
      </c>
    </row>
    <row r="107" spans="2:8" ht="18" customHeight="1">
      <c r="B107" s="27" t="s">
        <v>111</v>
      </c>
      <c r="C107" s="27"/>
      <c r="D107" s="92"/>
      <c r="E107" s="92"/>
      <c r="F107" s="92"/>
      <c r="G107" s="92"/>
      <c r="H107" s="92"/>
    </row>
    <row r="108" spans="2:8" ht="18" customHeight="1">
      <c r="B108" s="31" t="s">
        <v>112</v>
      </c>
      <c r="C108" s="31" t="s">
        <v>113</v>
      </c>
      <c r="D108" s="105">
        <v>0</v>
      </c>
      <c r="E108" s="106">
        <v>0</v>
      </c>
      <c r="F108" s="107">
        <v>0</v>
      </c>
      <c r="G108" s="107">
        <v>0</v>
      </c>
      <c r="H108" s="107">
        <v>0</v>
      </c>
    </row>
    <row r="109" spans="2:8" ht="18" customHeight="1">
      <c r="B109" s="31" t="s">
        <v>114</v>
      </c>
      <c r="C109" s="31" t="s">
        <v>89</v>
      </c>
      <c r="D109" s="105">
        <v>0</v>
      </c>
      <c r="E109" s="106">
        <v>0</v>
      </c>
      <c r="F109" s="107">
        <v>0</v>
      </c>
      <c r="G109" s="107">
        <v>0</v>
      </c>
      <c r="H109" s="107">
        <v>0</v>
      </c>
    </row>
    <row r="110" spans="2:8" ht="18" customHeight="1">
      <c r="B110" s="42" t="s">
        <v>115</v>
      </c>
      <c r="C110" s="42" t="s">
        <v>89</v>
      </c>
      <c r="D110" s="108">
        <v>0</v>
      </c>
      <c r="E110" s="109">
        <v>0</v>
      </c>
      <c r="F110" s="110">
        <v>0</v>
      </c>
      <c r="G110" s="110">
        <v>0</v>
      </c>
      <c r="H110" s="110">
        <v>0</v>
      </c>
    </row>
    <row r="111" spans="2:8" ht="7.5" customHeight="1">
      <c r="B111" s="6"/>
      <c r="C111" s="6"/>
      <c r="D111" s="5"/>
      <c r="E111" s="6"/>
      <c r="F111" s="6"/>
      <c r="G111" s="6"/>
      <c r="H111" s="6"/>
    </row>
    <row r="112" spans="2:8" ht="79.5" customHeight="1">
      <c r="B112" s="179" t="s">
        <v>116</v>
      </c>
      <c r="C112" s="179"/>
      <c r="D112" s="179"/>
      <c r="E112" s="179"/>
      <c r="F112" s="179"/>
      <c r="G112" s="179"/>
      <c r="H112" s="179"/>
    </row>
    <row r="113" spans="2:8" ht="5.25" customHeight="1">
      <c r="B113" s="8"/>
      <c r="C113" s="8"/>
      <c r="D113" s="8"/>
      <c r="E113" s="8"/>
      <c r="F113" s="8"/>
      <c r="G113" s="8"/>
      <c r="H113" s="8"/>
    </row>
    <row r="114" spans="2:8" ht="4.5" customHeight="1">
      <c r="B114" s="6"/>
      <c r="C114" s="6"/>
      <c r="D114" s="5"/>
      <c r="E114" s="6"/>
      <c r="F114" s="6"/>
      <c r="G114" s="6"/>
      <c r="H114" s="6"/>
    </row>
    <row r="115" spans="2:8" ht="23.25">
      <c r="B115" s="180" t="s">
        <v>117</v>
      </c>
      <c r="C115" s="180"/>
      <c r="D115" s="180"/>
      <c r="E115" s="180"/>
      <c r="F115" s="180"/>
      <c r="G115" s="180"/>
      <c r="H115" s="180"/>
    </row>
    <row r="116" spans="2:8">
      <c r="B116" s="20"/>
      <c r="C116" s="21"/>
      <c r="D116" s="95">
        <v>2021</v>
      </c>
      <c r="E116" s="35" t="s">
        <v>15</v>
      </c>
      <c r="F116" s="95">
        <v>2019</v>
      </c>
      <c r="G116" s="95">
        <v>2018</v>
      </c>
      <c r="H116" s="95">
        <v>2017</v>
      </c>
    </row>
    <row r="117" spans="2:8" ht="21">
      <c r="B117" s="23" t="s">
        <v>118</v>
      </c>
      <c r="C117" s="24"/>
      <c r="D117" s="83"/>
      <c r="E117" s="83"/>
      <c r="F117" s="83"/>
      <c r="G117" s="83"/>
      <c r="H117" s="83"/>
    </row>
    <row r="118" spans="2:8" ht="18" customHeight="1">
      <c r="B118" s="28" t="s">
        <v>119</v>
      </c>
      <c r="C118" s="31" t="s">
        <v>20</v>
      </c>
      <c r="D118" s="38">
        <v>110.40713</v>
      </c>
      <c r="E118" s="38">
        <v>270.80650000000003</v>
      </c>
      <c r="F118" s="32">
        <v>239.94489999999999</v>
      </c>
      <c r="G118" s="96">
        <v>0</v>
      </c>
      <c r="H118" s="96">
        <v>0</v>
      </c>
    </row>
    <row r="119" spans="2:8" ht="18" customHeight="1">
      <c r="B119" s="28" t="s">
        <v>120</v>
      </c>
      <c r="C119" s="31" t="s">
        <v>20</v>
      </c>
      <c r="D119" s="84">
        <v>0</v>
      </c>
      <c r="E119" s="38">
        <v>566.11914000000002</v>
      </c>
      <c r="F119" s="32">
        <v>712.87017000000003</v>
      </c>
      <c r="G119" s="96">
        <v>0</v>
      </c>
      <c r="H119" s="96">
        <v>0</v>
      </c>
    </row>
    <row r="120" spans="2:8" ht="18" customHeight="1">
      <c r="B120" s="29" t="s">
        <v>121</v>
      </c>
      <c r="C120" s="30" t="s">
        <v>18</v>
      </c>
      <c r="D120" s="84">
        <v>110.40713</v>
      </c>
      <c r="E120" s="84">
        <v>836.92564000000004</v>
      </c>
      <c r="F120" s="32">
        <v>952.81506999999999</v>
      </c>
      <c r="G120" s="97">
        <v>0</v>
      </c>
      <c r="H120" s="97">
        <v>0</v>
      </c>
    </row>
    <row r="121" spans="2:8" ht="21">
      <c r="B121" s="23" t="s">
        <v>90</v>
      </c>
      <c r="C121" s="24"/>
      <c r="D121" s="83"/>
      <c r="E121" s="83"/>
      <c r="F121" s="83"/>
      <c r="G121" s="83"/>
      <c r="H121" s="83"/>
    </row>
    <row r="122" spans="2:8" ht="18" customHeight="1">
      <c r="B122" s="31" t="s">
        <v>122</v>
      </c>
      <c r="C122" s="31" t="s">
        <v>93</v>
      </c>
      <c r="D122" s="38">
        <v>6132.1318799999999</v>
      </c>
      <c r="E122" s="38">
        <v>12988.885490000001</v>
      </c>
      <c r="F122" s="32">
        <v>14555.90841</v>
      </c>
      <c r="G122" s="32">
        <v>0</v>
      </c>
      <c r="H122" s="32">
        <v>0</v>
      </c>
    </row>
    <row r="123" spans="2:8" ht="18" customHeight="1">
      <c r="B123" s="42" t="s">
        <v>123</v>
      </c>
      <c r="C123" s="42" t="s">
        <v>108</v>
      </c>
      <c r="D123" s="94">
        <v>1703383.5936263998</v>
      </c>
      <c r="E123" s="94">
        <v>3608052.6114121997</v>
      </c>
      <c r="F123" s="98">
        <v>4043340.2381297997</v>
      </c>
      <c r="G123" s="98">
        <v>0</v>
      </c>
      <c r="H123" s="98">
        <v>0</v>
      </c>
    </row>
    <row r="124" spans="2:8" ht="6.75" customHeight="1">
      <c r="B124" s="6"/>
      <c r="C124" s="6"/>
      <c r="D124" s="5"/>
      <c r="E124" s="6"/>
      <c r="F124" s="6"/>
      <c r="G124" s="6"/>
      <c r="H124" s="6"/>
    </row>
    <row r="125" spans="2:8" ht="27" customHeight="1">
      <c r="B125" s="179" t="s">
        <v>124</v>
      </c>
      <c r="C125" s="179"/>
      <c r="D125" s="179"/>
      <c r="E125" s="179"/>
      <c r="F125" s="179"/>
      <c r="G125" s="179"/>
      <c r="H125" s="179"/>
    </row>
    <row r="126" spans="2:8" ht="9.75" customHeight="1"/>
    <row r="127" spans="2:8">
      <c r="B127" s="1" t="s">
        <v>125</v>
      </c>
    </row>
    <row r="128" spans="2:8">
      <c r="B128" s="1" t="s">
        <v>126</v>
      </c>
    </row>
  </sheetData>
  <sheetProtection algorithmName="SHA-512" hashValue="te5FGHI+Lhj9jz9KTIsfXdy/yoXVwLDbllrdJ/B56ypH3lJxOk1PHYQo0ptIFoUofhDrzJbuYcCMfpXK5a3mfg==" saltValue="dM8ZxAQbPo4uMfgv2PXIyw==" spinCount="100000" sheet="1" objects="1" scenarios="1"/>
  <mergeCells count="7">
    <mergeCell ref="B1:H1"/>
    <mergeCell ref="B2:H2"/>
    <mergeCell ref="B125:H125"/>
    <mergeCell ref="B4:H4"/>
    <mergeCell ref="B33:H33"/>
    <mergeCell ref="B115:H115"/>
    <mergeCell ref="B112:H1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2202-6AAE-442C-896D-F35F582DBF4F}">
  <sheetPr>
    <tabColor theme="4"/>
  </sheetPr>
  <dimension ref="B1:H20"/>
  <sheetViews>
    <sheetView zoomScaleNormal="100" workbookViewId="0"/>
  </sheetViews>
  <sheetFormatPr defaultColWidth="13.7109375" defaultRowHeight="15"/>
  <cols>
    <col min="1" max="1" width="2.85546875" style="1" customWidth="1"/>
    <col min="2" max="2" width="66.140625" style="1" customWidth="1"/>
    <col min="3" max="7" width="18.85546875" style="1" customWidth="1"/>
    <col min="8" max="16384" width="13.7109375" style="1"/>
  </cols>
  <sheetData>
    <row r="1" spans="2:8" ht="90" customHeight="1">
      <c r="B1" s="177" t="s">
        <v>127</v>
      </c>
      <c r="C1" s="177"/>
      <c r="D1" s="177"/>
      <c r="E1" s="177"/>
      <c r="F1" s="177"/>
      <c r="G1" s="177"/>
    </row>
    <row r="2" spans="2:8" ht="57" customHeight="1">
      <c r="B2" s="181" t="s">
        <v>128</v>
      </c>
      <c r="C2" s="181"/>
      <c r="D2" s="181"/>
      <c r="E2" s="181"/>
      <c r="F2" s="181"/>
      <c r="G2" s="181"/>
      <c r="H2" s="99"/>
    </row>
    <row r="3" spans="2:8">
      <c r="B3" s="43"/>
      <c r="C3" s="44">
        <v>2021</v>
      </c>
      <c r="D3" s="44">
        <v>2020</v>
      </c>
      <c r="E3" s="44">
        <v>2019</v>
      </c>
      <c r="F3" s="44">
        <v>2018</v>
      </c>
      <c r="G3" s="44">
        <v>2017</v>
      </c>
    </row>
    <row r="4" spans="2:8">
      <c r="B4" s="64" t="s">
        <v>129</v>
      </c>
      <c r="C4" s="61">
        <v>4.7</v>
      </c>
      <c r="D4" s="45">
        <v>6.31</v>
      </c>
      <c r="E4" s="45">
        <v>10.785477</v>
      </c>
      <c r="F4" s="46">
        <v>10.53</v>
      </c>
      <c r="G4" s="46">
        <v>10.89</v>
      </c>
    </row>
    <row r="5" spans="2:8">
      <c r="B5" s="64" t="s">
        <v>130</v>
      </c>
      <c r="C5" s="62">
        <v>0</v>
      </c>
      <c r="D5" s="46">
        <v>0</v>
      </c>
      <c r="E5" s="46">
        <v>0</v>
      </c>
      <c r="F5" s="46">
        <v>0</v>
      </c>
      <c r="G5" s="46">
        <v>0</v>
      </c>
    </row>
    <row r="6" spans="2:8">
      <c r="B6" s="64" t="s">
        <v>131</v>
      </c>
      <c r="C6" s="62">
        <v>0</v>
      </c>
      <c r="D6" s="46">
        <v>0</v>
      </c>
      <c r="E6" s="46">
        <v>0</v>
      </c>
      <c r="F6" s="46">
        <v>0</v>
      </c>
      <c r="G6" s="46">
        <v>0</v>
      </c>
    </row>
    <row r="7" spans="2:8">
      <c r="B7" s="64" t="s">
        <v>132</v>
      </c>
      <c r="C7" s="62">
        <v>0</v>
      </c>
      <c r="D7" s="46">
        <v>0</v>
      </c>
      <c r="E7" s="46">
        <v>1</v>
      </c>
      <c r="F7" s="46">
        <v>1</v>
      </c>
      <c r="G7" s="46">
        <v>1</v>
      </c>
    </row>
    <row r="8" spans="2:8">
      <c r="B8" s="64" t="s">
        <v>133</v>
      </c>
      <c r="C8" s="62">
        <v>1</v>
      </c>
      <c r="D8" s="46">
        <v>2</v>
      </c>
      <c r="E8" s="46">
        <v>1</v>
      </c>
      <c r="F8" s="46">
        <v>3</v>
      </c>
      <c r="G8" s="46">
        <v>4</v>
      </c>
    </row>
    <row r="9" spans="2:8">
      <c r="B9" s="64" t="s">
        <v>134</v>
      </c>
      <c r="C9" s="62">
        <v>0.21</v>
      </c>
      <c r="D9" s="46">
        <v>0.317</v>
      </c>
      <c r="E9" s="46">
        <v>0.09</v>
      </c>
      <c r="F9" s="46">
        <v>0.28000000000000003</v>
      </c>
      <c r="G9" s="46">
        <v>0.37</v>
      </c>
    </row>
    <row r="10" spans="2:8" ht="17.25">
      <c r="B10" s="64" t="s">
        <v>236</v>
      </c>
      <c r="C10" s="62"/>
      <c r="D10" s="46">
        <v>0.22</v>
      </c>
      <c r="E10" s="46">
        <v>0.24</v>
      </c>
      <c r="F10" s="46">
        <v>0.26</v>
      </c>
      <c r="G10" s="46">
        <v>0.27</v>
      </c>
    </row>
    <row r="11" spans="2:8">
      <c r="B11" s="64" t="s">
        <v>135</v>
      </c>
      <c r="C11" s="62">
        <v>2</v>
      </c>
      <c r="D11" s="46">
        <v>8</v>
      </c>
      <c r="E11" s="46">
        <v>6</v>
      </c>
      <c r="F11" s="46">
        <v>6</v>
      </c>
      <c r="G11" s="46">
        <v>8</v>
      </c>
    </row>
    <row r="12" spans="2:8">
      <c r="B12" s="64" t="s">
        <v>136</v>
      </c>
      <c r="C12" s="62">
        <v>0.43</v>
      </c>
      <c r="D12" s="46">
        <v>1.27</v>
      </c>
      <c r="E12" s="46">
        <v>0.56000000000000005</v>
      </c>
      <c r="F12" s="46">
        <v>0.56999999999999995</v>
      </c>
      <c r="G12" s="46">
        <v>0.73</v>
      </c>
    </row>
    <row r="13" spans="2:8" ht="17.25">
      <c r="B13" s="64" t="s">
        <v>137</v>
      </c>
      <c r="C13" s="62"/>
      <c r="D13" s="46">
        <v>0.7</v>
      </c>
      <c r="E13" s="46">
        <v>0.92</v>
      </c>
      <c r="F13" s="46">
        <v>0.99</v>
      </c>
      <c r="G13" s="46">
        <v>0.96</v>
      </c>
    </row>
    <row r="14" spans="2:8">
      <c r="B14" s="64" t="s">
        <v>138</v>
      </c>
      <c r="C14" s="62">
        <v>5</v>
      </c>
      <c r="D14" s="46">
        <v>11</v>
      </c>
      <c r="E14" s="46">
        <v>15</v>
      </c>
      <c r="F14" s="46">
        <v>6</v>
      </c>
      <c r="G14" s="46">
        <v>7</v>
      </c>
    </row>
    <row r="15" spans="2:8">
      <c r="B15" s="64" t="s">
        <v>139</v>
      </c>
      <c r="C15" s="62">
        <v>1.06</v>
      </c>
      <c r="D15" s="46">
        <v>1.74</v>
      </c>
      <c r="E15" s="46">
        <v>1.39</v>
      </c>
      <c r="F15" s="46">
        <v>0.56999999999999995</v>
      </c>
      <c r="G15" s="46">
        <v>0.64</v>
      </c>
    </row>
    <row r="16" spans="2:8">
      <c r="B16" s="64" t="s">
        <v>140</v>
      </c>
      <c r="C16" s="62">
        <v>0</v>
      </c>
      <c r="D16" s="46">
        <v>0</v>
      </c>
      <c r="E16" s="46">
        <v>0.09</v>
      </c>
      <c r="F16" s="46">
        <v>0</v>
      </c>
      <c r="G16" s="46">
        <v>0</v>
      </c>
    </row>
    <row r="17" spans="2:7">
      <c r="B17" s="64" t="s">
        <v>141</v>
      </c>
      <c r="C17" s="62">
        <v>1.47</v>
      </c>
      <c r="D17" s="45">
        <v>2.59</v>
      </c>
      <c r="E17" s="45">
        <v>6.7364839999999999</v>
      </c>
      <c r="F17" s="46">
        <v>5.4</v>
      </c>
      <c r="G17" s="46">
        <v>5.19</v>
      </c>
    </row>
    <row r="18" spans="2:7">
      <c r="B18" s="65" t="s">
        <v>142</v>
      </c>
      <c r="C18" s="63">
        <v>0</v>
      </c>
      <c r="D18" s="47">
        <v>0.39</v>
      </c>
      <c r="E18" s="47">
        <v>0.3</v>
      </c>
      <c r="F18" s="47">
        <v>0.18</v>
      </c>
      <c r="G18" s="47">
        <v>0.77</v>
      </c>
    </row>
    <row r="20" spans="2:7" ht="17.25">
      <c r="B20" s="118" t="s">
        <v>235</v>
      </c>
    </row>
  </sheetData>
  <sheetProtection algorithmName="SHA-512" hashValue="MtJBCs0m4QCrWYhGk48JziOLovcSf6qMSUpT5lPF/ljkh+5cKrloxJoYFR4oxSfCP4emudancGILa8Dbgrd7Fg==" saltValue="pvJA4oXaj/LiXnyDBhGp9A==" spinCount="100000" sheet="1" objects="1" scenarios="1"/>
  <mergeCells count="2">
    <mergeCell ref="B1:G1"/>
    <mergeCell ref="B2:G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45005-3B53-4F0E-BB26-C021D5FC903F}">
  <sheetPr>
    <tabColor theme="4"/>
  </sheetPr>
  <dimension ref="B1:H11"/>
  <sheetViews>
    <sheetView zoomScaleNormal="100" workbookViewId="0"/>
  </sheetViews>
  <sheetFormatPr defaultColWidth="16.7109375" defaultRowHeight="15"/>
  <cols>
    <col min="1" max="1" width="2.140625" style="1" customWidth="1"/>
    <col min="2" max="2" width="34.5703125" style="1" customWidth="1"/>
    <col min="3" max="3" width="12.7109375" style="1" bestFit="1" customWidth="1"/>
    <col min="4" max="8" width="15.85546875" style="1" customWidth="1"/>
    <col min="9" max="16384" width="16.7109375" style="1"/>
  </cols>
  <sheetData>
    <row r="1" spans="2:8" ht="75" customHeight="1">
      <c r="B1" s="177" t="s">
        <v>143</v>
      </c>
      <c r="C1" s="177"/>
      <c r="D1" s="177"/>
      <c r="E1" s="177"/>
      <c r="F1" s="177"/>
      <c r="G1" s="177"/>
      <c r="H1" s="177"/>
    </row>
    <row r="2" spans="2:8">
      <c r="B2" s="55"/>
      <c r="C2" s="55"/>
      <c r="D2" s="56">
        <v>2021</v>
      </c>
      <c r="E2" s="59">
        <v>2020</v>
      </c>
      <c r="F2" s="59">
        <v>2019</v>
      </c>
      <c r="G2" s="59">
        <v>2018</v>
      </c>
      <c r="H2" s="59">
        <v>2017</v>
      </c>
    </row>
    <row r="3" spans="2:8" hidden="1">
      <c r="B3" s="64" t="s">
        <v>144</v>
      </c>
      <c r="C3" s="67" t="s">
        <v>145</v>
      </c>
      <c r="D3" s="62"/>
      <c r="E3" s="60" t="s">
        <v>146</v>
      </c>
      <c r="F3" s="60" t="s">
        <v>146</v>
      </c>
      <c r="G3" s="60" t="s">
        <v>146</v>
      </c>
      <c r="H3" s="60" t="s">
        <v>146</v>
      </c>
    </row>
    <row r="4" spans="2:8">
      <c r="B4" s="64" t="s">
        <v>147</v>
      </c>
      <c r="C4" s="67" t="s">
        <v>145</v>
      </c>
      <c r="D4" s="111">
        <v>204</v>
      </c>
      <c r="E4" s="112">
        <v>143.11000000000001</v>
      </c>
      <c r="F4" s="112">
        <v>298.8</v>
      </c>
      <c r="G4" s="112">
        <v>251.3</v>
      </c>
      <c r="H4" s="112">
        <v>194.2</v>
      </c>
    </row>
    <row r="5" spans="2:8">
      <c r="B5" s="64" t="s">
        <v>148</v>
      </c>
      <c r="C5" s="67" t="s">
        <v>145</v>
      </c>
      <c r="D5" s="111">
        <v>2.1</v>
      </c>
      <c r="E5" s="112">
        <v>17.36</v>
      </c>
      <c r="F5" s="112">
        <v>35.4</v>
      </c>
      <c r="G5" s="112">
        <v>30.5</v>
      </c>
      <c r="H5" s="112">
        <v>37</v>
      </c>
    </row>
    <row r="6" spans="2:8" hidden="1">
      <c r="B6" s="64" t="s">
        <v>149</v>
      </c>
      <c r="C6" s="67" t="s">
        <v>145</v>
      </c>
      <c r="D6" s="111"/>
      <c r="E6" s="112" t="s">
        <v>146</v>
      </c>
      <c r="F6" s="112" t="s">
        <v>146</v>
      </c>
      <c r="G6" s="112" t="s">
        <v>146</v>
      </c>
      <c r="H6" s="112" t="s">
        <v>146</v>
      </c>
    </row>
    <row r="7" spans="2:8">
      <c r="B7" s="64" t="s">
        <v>150</v>
      </c>
      <c r="C7" s="67" t="s">
        <v>145</v>
      </c>
      <c r="D7" s="111"/>
      <c r="E7" s="112">
        <v>1.1100000000000001</v>
      </c>
      <c r="F7" s="112">
        <v>2</v>
      </c>
      <c r="G7" s="112">
        <v>1.6</v>
      </c>
      <c r="H7" s="112">
        <v>3.4</v>
      </c>
    </row>
    <row r="8" spans="2:8">
      <c r="B8" s="64" t="s">
        <v>151</v>
      </c>
      <c r="C8" s="67" t="s">
        <v>145</v>
      </c>
      <c r="D8" s="111">
        <v>0.6</v>
      </c>
      <c r="E8" s="112"/>
      <c r="F8" s="112"/>
      <c r="G8" s="112"/>
      <c r="H8" s="112"/>
    </row>
    <row r="9" spans="2:8" ht="15.75">
      <c r="B9" s="58" t="s">
        <v>152</v>
      </c>
      <c r="C9" s="73" t="s">
        <v>145</v>
      </c>
      <c r="D9" s="113">
        <f>SUM(D3:D8)</f>
        <v>206.7</v>
      </c>
      <c r="E9" s="113">
        <f>SUM(E3:E8)</f>
        <v>161.58000000000004</v>
      </c>
      <c r="F9" s="113">
        <f>SUM(F3:F8)</f>
        <v>336.2</v>
      </c>
      <c r="G9" s="113">
        <f>SUM(G3:G8)</f>
        <v>283.40000000000003</v>
      </c>
      <c r="H9" s="113">
        <f>SUM(H3:H8)</f>
        <v>234.6</v>
      </c>
    </row>
    <row r="10" spans="2:8">
      <c r="B10" s="18"/>
      <c r="C10" s="18"/>
      <c r="D10" s="18"/>
      <c r="E10" s="18"/>
      <c r="F10" s="18"/>
      <c r="G10" s="18"/>
      <c r="H10" s="18"/>
    </row>
    <row r="11" spans="2:8">
      <c r="D11" s="19"/>
    </row>
  </sheetData>
  <sheetProtection algorithmName="SHA-512" hashValue="McfQVFoUEZgwBK+euTQGwH6dPxtVl5DIN9ezO9QY01UwMTB0dt38XxAsXNzLDZp0wFf9RnVMV6w4OsJJx9SR5w==" saltValue="EcDLZd5FYG3SFBFmof3X9g==" spinCount="100000" sheet="1" objects="1" scenarios="1"/>
  <mergeCells count="1">
    <mergeCell ref="B1:H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641D-4BEA-4354-A994-6545B8ADD3B8}">
  <sheetPr>
    <tabColor theme="4"/>
  </sheetPr>
  <dimension ref="B1:G8"/>
  <sheetViews>
    <sheetView workbookViewId="0"/>
  </sheetViews>
  <sheetFormatPr defaultColWidth="16.7109375" defaultRowHeight="15"/>
  <cols>
    <col min="1" max="1" width="2.7109375" style="1" customWidth="1"/>
    <col min="2" max="2" width="43.85546875" style="1" customWidth="1"/>
    <col min="3" max="7" width="15" style="1" customWidth="1"/>
    <col min="8" max="16384" width="16.7109375" style="1"/>
  </cols>
  <sheetData>
    <row r="1" spans="2:7" ht="74.25" customHeight="1">
      <c r="B1" s="177" t="s">
        <v>153</v>
      </c>
      <c r="C1" s="177"/>
      <c r="D1" s="177"/>
      <c r="E1" s="177"/>
      <c r="F1" s="177"/>
      <c r="G1" s="177"/>
    </row>
    <row r="2" spans="2:7">
      <c r="B2" s="68"/>
      <c r="C2" s="56">
        <v>2021</v>
      </c>
      <c r="D2" s="57">
        <v>2020</v>
      </c>
      <c r="E2" s="57">
        <v>2019</v>
      </c>
      <c r="F2" s="57">
        <v>2018</v>
      </c>
      <c r="G2" s="57">
        <v>2017</v>
      </c>
    </row>
    <row r="3" spans="2:7">
      <c r="B3" s="69" t="s">
        <v>154</v>
      </c>
      <c r="C3" s="71">
        <v>3243212</v>
      </c>
      <c r="D3" s="70">
        <v>3359698.52</v>
      </c>
      <c r="E3" s="70">
        <v>2663365</v>
      </c>
      <c r="F3" s="70">
        <v>2091990</v>
      </c>
      <c r="G3" s="70">
        <v>1121561</v>
      </c>
    </row>
    <row r="4" spans="2:7">
      <c r="B4" s="69" t="s">
        <v>155</v>
      </c>
      <c r="C4" s="71">
        <v>240899</v>
      </c>
      <c r="D4" s="70">
        <v>1233758.959632</v>
      </c>
      <c r="E4" s="70">
        <v>1490631</v>
      </c>
      <c r="F4" s="70">
        <v>896965</v>
      </c>
      <c r="G4" s="70">
        <v>1285450</v>
      </c>
    </row>
    <row r="5" spans="2:7">
      <c r="B5" s="69" t="s">
        <v>156</v>
      </c>
      <c r="C5" s="71"/>
      <c r="D5" s="70">
        <v>1596.6</v>
      </c>
      <c r="E5" s="70">
        <v>27605</v>
      </c>
      <c r="F5" s="70">
        <v>21478</v>
      </c>
      <c r="G5" s="70">
        <v>167424</v>
      </c>
    </row>
    <row r="6" spans="2:7" hidden="1">
      <c r="B6" s="69" t="s">
        <v>157</v>
      </c>
      <c r="C6" s="71"/>
      <c r="D6" s="70"/>
      <c r="E6" s="70"/>
      <c r="F6" s="70"/>
      <c r="G6" s="70"/>
    </row>
    <row r="7" spans="2:7">
      <c r="B7" s="69" t="s">
        <v>158</v>
      </c>
      <c r="C7" s="71">
        <v>438283</v>
      </c>
      <c r="D7" s="70">
        <v>112003.196402</v>
      </c>
      <c r="E7" s="70">
        <v>261055</v>
      </c>
      <c r="F7" s="70">
        <v>1425253</v>
      </c>
      <c r="G7" s="70">
        <v>820342</v>
      </c>
    </row>
    <row r="8" spans="2:7" ht="15.75">
      <c r="B8" s="58" t="s">
        <v>159</v>
      </c>
      <c r="C8" s="74">
        <f>SUM(C3:C7)</f>
        <v>3922394</v>
      </c>
      <c r="D8" s="74">
        <f>SUM(D3:D7)</f>
        <v>4707057.2760339994</v>
      </c>
      <c r="E8" s="74">
        <f>SUM(E3:E7)</f>
        <v>4442656</v>
      </c>
      <c r="F8" s="74">
        <f>SUM(F3:F7)</f>
        <v>4435686</v>
      </c>
      <c r="G8" s="74">
        <f>SUM(G3:G7)</f>
        <v>3394777</v>
      </c>
    </row>
  </sheetData>
  <sheetProtection algorithmName="SHA-512" hashValue="/xln0jCFHbnAVwwZPKLMJsmQbtQawY8vBzob30tzxOc1eoU3Ivp7RY+m1aSW6w4fpFcDsNP/GGmXEs2Vr/xr2g==" saltValue="TTK11xYQ3SFRKxbS7+4hww==" spinCount="100000" sheet="1" objects="1" scenarios="1"/>
  <mergeCells count="1">
    <mergeCell ref="B1:G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D1C0-D4C3-4372-8658-EB4F50D5D868}">
  <sheetPr>
    <tabColor theme="4"/>
  </sheetPr>
  <dimension ref="B1:Z72"/>
  <sheetViews>
    <sheetView zoomScaleNormal="100" workbookViewId="0"/>
  </sheetViews>
  <sheetFormatPr defaultColWidth="15.7109375" defaultRowHeight="15"/>
  <cols>
    <col min="1" max="1" width="2.42578125" style="1" customWidth="1"/>
    <col min="2" max="2" width="67.28515625" style="1" hidden="1" customWidth="1"/>
    <col min="3" max="3" width="11.5703125" style="1" hidden="1" customWidth="1"/>
    <col min="4" max="4" width="10.85546875" style="1" hidden="1" customWidth="1"/>
    <col min="5" max="5" width="12.28515625" style="1" hidden="1" customWidth="1"/>
    <col min="6" max="6" width="11.28515625" style="1" hidden="1" customWidth="1"/>
    <col min="7" max="7" width="14.42578125" style="1" hidden="1" customWidth="1"/>
    <col min="8" max="8" width="60.85546875" style="1" customWidth="1"/>
    <col min="9" max="16384" width="15.7109375" style="1"/>
  </cols>
  <sheetData>
    <row r="1" spans="2:14" s="17" customFormat="1" ht="70.5" customHeight="1">
      <c r="H1" s="187" t="s">
        <v>160</v>
      </c>
      <c r="I1" s="187"/>
      <c r="J1" s="187"/>
      <c r="K1" s="187"/>
      <c r="L1" s="187"/>
      <c r="M1" s="187"/>
      <c r="N1" s="187"/>
    </row>
    <row r="2" spans="2:14" s="17" customFormat="1" ht="53.25" customHeight="1">
      <c r="B2" s="182" t="s">
        <v>161</v>
      </c>
      <c r="C2" s="183"/>
      <c r="D2" s="183"/>
      <c r="H2" s="128" t="str">
        <f>B2</f>
        <v xml:space="preserve">The data below represents Tullow's People information and is reported on the basis of Tullow's Basis of Reporting 2021 which can be found on our website </v>
      </c>
      <c r="I2" s="185">
        <v>2021</v>
      </c>
      <c r="J2" s="185"/>
      <c r="K2" s="185"/>
      <c r="L2" s="185" t="s">
        <v>15</v>
      </c>
      <c r="M2" s="185"/>
      <c r="N2" s="186"/>
    </row>
    <row r="3" spans="2:14" ht="15.75">
      <c r="B3" s="20"/>
      <c r="C3" s="48">
        <v>2021</v>
      </c>
      <c r="D3" s="49" t="s">
        <v>15</v>
      </c>
      <c r="H3" s="129"/>
      <c r="I3" s="130" t="s">
        <v>162</v>
      </c>
      <c r="J3" s="130" t="s">
        <v>163</v>
      </c>
      <c r="K3" s="130" t="s">
        <v>164</v>
      </c>
      <c r="L3" s="130" t="s">
        <v>162</v>
      </c>
      <c r="M3" s="130" t="s">
        <v>163</v>
      </c>
      <c r="N3" s="131" t="s">
        <v>164</v>
      </c>
    </row>
    <row r="4" spans="2:14">
      <c r="B4" s="64" t="s">
        <v>165</v>
      </c>
      <c r="C4" s="62">
        <v>353</v>
      </c>
      <c r="D4" s="46">
        <v>410</v>
      </c>
      <c r="H4" s="132"/>
      <c r="I4" s="133"/>
      <c r="J4" s="133"/>
      <c r="K4" s="133"/>
      <c r="L4" s="133"/>
      <c r="M4" s="133"/>
      <c r="N4" s="134"/>
    </row>
    <row r="5" spans="2:14">
      <c r="B5" s="64" t="s">
        <v>166</v>
      </c>
      <c r="C5" s="62">
        <v>10</v>
      </c>
      <c r="D5" s="46">
        <v>20</v>
      </c>
      <c r="H5" s="132" t="str">
        <f>B5</f>
        <v>Number of expatriate employees</v>
      </c>
      <c r="I5" s="133">
        <v>0</v>
      </c>
      <c r="J5" s="133">
        <v>10</v>
      </c>
      <c r="K5" s="133">
        <f>C5</f>
        <v>10</v>
      </c>
      <c r="L5" s="133">
        <v>3</v>
      </c>
      <c r="M5" s="133">
        <v>17</v>
      </c>
      <c r="N5" s="134">
        <f>D5</f>
        <v>20</v>
      </c>
    </row>
    <row r="6" spans="2:14">
      <c r="B6" s="64" t="s">
        <v>167</v>
      </c>
      <c r="C6" s="62">
        <v>343</v>
      </c>
      <c r="D6" s="46">
        <v>390</v>
      </c>
      <c r="H6" s="132" t="str">
        <f>B6</f>
        <v>Number of employees on local contract terms</v>
      </c>
      <c r="I6" s="133">
        <v>101</v>
      </c>
      <c r="J6" s="133">
        <v>242</v>
      </c>
      <c r="K6" s="133">
        <f>C6</f>
        <v>343</v>
      </c>
      <c r="L6" s="133">
        <v>118</v>
      </c>
      <c r="M6" s="133">
        <v>272</v>
      </c>
      <c r="N6" s="134">
        <f>D6</f>
        <v>390</v>
      </c>
    </row>
    <row r="7" spans="2:14" ht="15.75">
      <c r="B7" s="114" t="s">
        <v>168</v>
      </c>
      <c r="C7" s="115">
        <v>101</v>
      </c>
      <c r="D7" s="116">
        <v>121</v>
      </c>
      <c r="H7" s="129" t="s">
        <v>169</v>
      </c>
      <c r="I7" s="151">
        <f>C7</f>
        <v>101</v>
      </c>
      <c r="J7" s="151">
        <f>C4-C7</f>
        <v>252</v>
      </c>
      <c r="K7" s="151">
        <f>I7+J7</f>
        <v>353</v>
      </c>
      <c r="L7" s="151">
        <f>D7</f>
        <v>121</v>
      </c>
      <c r="M7" s="151">
        <f>D4-D7</f>
        <v>289</v>
      </c>
      <c r="N7" s="152">
        <f>L7+M7</f>
        <v>410</v>
      </c>
    </row>
    <row r="8" spans="2:14">
      <c r="B8" s="114" t="s">
        <v>170</v>
      </c>
      <c r="C8" s="115">
        <v>28</v>
      </c>
      <c r="D8" s="116">
        <v>31</v>
      </c>
      <c r="H8" s="132"/>
      <c r="I8" s="153"/>
      <c r="J8" s="153"/>
      <c r="K8" s="153"/>
      <c r="L8" s="153"/>
      <c r="M8" s="153"/>
      <c r="N8" s="154"/>
    </row>
    <row r="9" spans="2:14" ht="15.75">
      <c r="B9" s="114" t="s">
        <v>171</v>
      </c>
      <c r="C9" s="115">
        <v>106</v>
      </c>
      <c r="D9" s="116">
        <v>109</v>
      </c>
      <c r="H9" s="129" t="s">
        <v>172</v>
      </c>
      <c r="I9" s="151">
        <f>C8</f>
        <v>28</v>
      </c>
      <c r="J9" s="151">
        <f>C9-C8</f>
        <v>78</v>
      </c>
      <c r="K9" s="151">
        <f>I9+J9</f>
        <v>106</v>
      </c>
      <c r="L9" s="151">
        <f>D8</f>
        <v>31</v>
      </c>
      <c r="M9" s="151">
        <f>D9-D8</f>
        <v>78</v>
      </c>
      <c r="N9" s="152">
        <f>L9+M9</f>
        <v>109</v>
      </c>
    </row>
    <row r="10" spans="2:14">
      <c r="B10" s="114" t="s">
        <v>173</v>
      </c>
      <c r="C10" s="115">
        <v>1</v>
      </c>
      <c r="D10" s="116">
        <v>1</v>
      </c>
      <c r="H10" s="132"/>
      <c r="I10" s="153"/>
      <c r="J10" s="153"/>
      <c r="K10" s="153"/>
      <c r="L10" s="153"/>
      <c r="M10" s="153"/>
      <c r="N10" s="154"/>
    </row>
    <row r="11" spans="2:14">
      <c r="B11" s="114" t="s">
        <v>174</v>
      </c>
      <c r="C11" s="115">
        <v>1</v>
      </c>
      <c r="D11" s="116">
        <v>3</v>
      </c>
      <c r="H11" s="132" t="s">
        <v>175</v>
      </c>
      <c r="I11" s="153">
        <f>C10</f>
        <v>1</v>
      </c>
      <c r="J11" s="153">
        <f>C13</f>
        <v>1</v>
      </c>
      <c r="K11" s="153">
        <f>SUM(I11:J11)</f>
        <v>2</v>
      </c>
      <c r="L11" s="153">
        <f>D10</f>
        <v>1</v>
      </c>
      <c r="M11" s="153">
        <f>D13</f>
        <v>1</v>
      </c>
      <c r="N11" s="154">
        <f>SUM(L11:M11)</f>
        <v>2</v>
      </c>
    </row>
    <row r="12" spans="2:14">
      <c r="B12" s="114" t="s">
        <v>176</v>
      </c>
      <c r="C12" s="115">
        <v>2</v>
      </c>
      <c r="D12" s="116">
        <v>4</v>
      </c>
      <c r="H12" s="132" t="s">
        <v>177</v>
      </c>
      <c r="I12" s="153">
        <f>C11</f>
        <v>1</v>
      </c>
      <c r="J12" s="153">
        <f>C14</f>
        <v>17</v>
      </c>
      <c r="K12" s="153">
        <f t="shared" ref="K12" si="0">SUM(I12:J12)</f>
        <v>18</v>
      </c>
      <c r="L12" s="153">
        <f>D11</f>
        <v>3</v>
      </c>
      <c r="M12" s="153">
        <f>D14</f>
        <v>17</v>
      </c>
      <c r="N12" s="154">
        <f>SUM(L12:M12)</f>
        <v>20</v>
      </c>
    </row>
    <row r="13" spans="2:14" ht="15.75">
      <c r="B13" s="114" t="s">
        <v>178</v>
      </c>
      <c r="C13" s="115">
        <v>1</v>
      </c>
      <c r="D13" s="116">
        <v>1</v>
      </c>
      <c r="H13" s="129" t="s">
        <v>179</v>
      </c>
      <c r="I13" s="151">
        <f t="shared" ref="I13:N13" si="1">SUM(I11:I12)</f>
        <v>2</v>
      </c>
      <c r="J13" s="151">
        <f t="shared" si="1"/>
        <v>18</v>
      </c>
      <c r="K13" s="151">
        <f t="shared" si="1"/>
        <v>20</v>
      </c>
      <c r="L13" s="151">
        <f t="shared" si="1"/>
        <v>4</v>
      </c>
      <c r="M13" s="151">
        <f t="shared" si="1"/>
        <v>18</v>
      </c>
      <c r="N13" s="152">
        <f t="shared" si="1"/>
        <v>22</v>
      </c>
    </row>
    <row r="14" spans="2:14">
      <c r="B14" s="114" t="s">
        <v>180</v>
      </c>
      <c r="C14" s="115">
        <v>17</v>
      </c>
      <c r="D14" s="116">
        <v>17</v>
      </c>
      <c r="H14" s="132"/>
      <c r="I14" s="153"/>
      <c r="J14" s="153"/>
      <c r="K14" s="153"/>
      <c r="L14" s="153"/>
      <c r="M14" s="153"/>
      <c r="N14" s="154"/>
    </row>
    <row r="15" spans="2:14">
      <c r="B15" s="114" t="s">
        <v>181</v>
      </c>
      <c r="C15" s="115">
        <v>20</v>
      </c>
      <c r="D15" s="116">
        <v>22</v>
      </c>
      <c r="H15" s="132" t="s">
        <v>182</v>
      </c>
      <c r="I15" s="153">
        <f>C16</f>
        <v>1</v>
      </c>
      <c r="J15" s="153">
        <f>C18</f>
        <v>1</v>
      </c>
      <c r="K15" s="153">
        <f>SUM(I15:J15)</f>
        <v>2</v>
      </c>
      <c r="L15" s="153">
        <f>D16</f>
        <v>1</v>
      </c>
      <c r="M15" s="153">
        <f>D18</f>
        <v>0</v>
      </c>
      <c r="N15" s="154">
        <f>SUM(L15:M15)</f>
        <v>1</v>
      </c>
    </row>
    <row r="16" spans="2:14">
      <c r="B16" s="114" t="s">
        <v>183</v>
      </c>
      <c r="C16" s="115">
        <v>1</v>
      </c>
      <c r="D16" s="116">
        <v>1</v>
      </c>
      <c r="H16" s="132" t="s">
        <v>184</v>
      </c>
      <c r="I16" s="153">
        <f>C17</f>
        <v>1</v>
      </c>
      <c r="J16" s="153">
        <f>C19</f>
        <v>6</v>
      </c>
      <c r="K16" s="153">
        <f>SUM(I16:J16)</f>
        <v>7</v>
      </c>
      <c r="L16" s="153">
        <f>D17</f>
        <v>2</v>
      </c>
      <c r="M16" s="153">
        <f>D19</f>
        <v>6</v>
      </c>
      <c r="N16" s="154">
        <f>SUM(L16:M16)</f>
        <v>8</v>
      </c>
    </row>
    <row r="17" spans="2:26" ht="15.75">
      <c r="B17" s="114" t="s">
        <v>185</v>
      </c>
      <c r="C17" s="115">
        <v>1</v>
      </c>
      <c r="D17" s="116">
        <v>2</v>
      </c>
      <c r="H17" s="129" t="s">
        <v>186</v>
      </c>
      <c r="I17" s="151">
        <f t="shared" ref="I17:N17" si="2">SUM(I15:I16)</f>
        <v>2</v>
      </c>
      <c r="J17" s="151">
        <f t="shared" si="2"/>
        <v>7</v>
      </c>
      <c r="K17" s="151">
        <f t="shared" si="2"/>
        <v>9</v>
      </c>
      <c r="L17" s="151">
        <f t="shared" si="2"/>
        <v>3</v>
      </c>
      <c r="M17" s="151">
        <f t="shared" si="2"/>
        <v>6</v>
      </c>
      <c r="N17" s="152">
        <f t="shared" si="2"/>
        <v>9</v>
      </c>
    </row>
    <row r="18" spans="2:26">
      <c r="B18" s="114" t="s">
        <v>187</v>
      </c>
      <c r="C18" s="115">
        <v>1</v>
      </c>
      <c r="D18" s="116">
        <v>0</v>
      </c>
      <c r="H18" s="132"/>
      <c r="I18" s="153"/>
      <c r="J18" s="153"/>
      <c r="K18" s="153"/>
      <c r="L18" s="153"/>
      <c r="M18" s="153"/>
      <c r="N18" s="154"/>
    </row>
    <row r="19" spans="2:26">
      <c r="B19" s="114" t="s">
        <v>188</v>
      </c>
      <c r="C19" s="115">
        <v>6</v>
      </c>
      <c r="D19" s="116">
        <v>6</v>
      </c>
      <c r="H19" s="132" t="s">
        <v>189</v>
      </c>
      <c r="I19" s="153">
        <f>C21</f>
        <v>48</v>
      </c>
      <c r="J19" s="153">
        <v>134</v>
      </c>
      <c r="K19" s="153">
        <f>SUM(I19:J19)</f>
        <v>182</v>
      </c>
      <c r="L19" s="153">
        <f>D21</f>
        <v>60</v>
      </c>
      <c r="M19" s="153">
        <v>154</v>
      </c>
      <c r="N19" s="154">
        <f>SUM(L19:M19)</f>
        <v>214</v>
      </c>
    </row>
    <row r="20" spans="2:26">
      <c r="B20" s="114" t="s">
        <v>190</v>
      </c>
      <c r="C20" s="115">
        <v>9</v>
      </c>
      <c r="D20" s="116">
        <v>9</v>
      </c>
      <c r="H20" s="132" t="s">
        <v>191</v>
      </c>
      <c r="I20" s="153">
        <f>C22</f>
        <v>53</v>
      </c>
      <c r="J20" s="153">
        <v>118</v>
      </c>
      <c r="K20" s="153">
        <f>SUM(I20:J20)</f>
        <v>171</v>
      </c>
      <c r="L20" s="153">
        <f>D22</f>
        <v>61</v>
      </c>
      <c r="M20" s="153">
        <v>135</v>
      </c>
      <c r="N20" s="154">
        <f>SUM(L20:M20)</f>
        <v>196</v>
      </c>
    </row>
    <row r="21" spans="2:26" ht="15.75">
      <c r="B21" s="114" t="s">
        <v>192</v>
      </c>
      <c r="C21" s="115">
        <v>48</v>
      </c>
      <c r="D21" s="116">
        <v>60</v>
      </c>
      <c r="H21" s="129" t="s">
        <v>164</v>
      </c>
      <c r="I21" s="151">
        <f t="shared" ref="I21:N21" si="3">SUM(I19:I20)</f>
        <v>101</v>
      </c>
      <c r="J21" s="151">
        <f t="shared" si="3"/>
        <v>252</v>
      </c>
      <c r="K21" s="151">
        <f t="shared" si="3"/>
        <v>353</v>
      </c>
      <c r="L21" s="151">
        <f t="shared" si="3"/>
        <v>121</v>
      </c>
      <c r="M21" s="151">
        <f t="shared" si="3"/>
        <v>289</v>
      </c>
      <c r="N21" s="152">
        <f t="shared" si="3"/>
        <v>410</v>
      </c>
      <c r="O21" s="104"/>
      <c r="P21" s="104"/>
      <c r="Q21" s="104"/>
      <c r="R21" s="104"/>
      <c r="S21" s="104"/>
      <c r="T21" s="104"/>
      <c r="U21" s="104"/>
      <c r="V21" s="104"/>
      <c r="W21" s="104"/>
      <c r="X21" s="104"/>
      <c r="Y21" s="104"/>
      <c r="Z21" s="104"/>
    </row>
    <row r="22" spans="2:26">
      <c r="B22" s="114" t="s">
        <v>193</v>
      </c>
      <c r="C22" s="115">
        <v>53</v>
      </c>
      <c r="D22" s="116">
        <v>61</v>
      </c>
      <c r="H22" s="132"/>
      <c r="I22" s="133"/>
      <c r="J22" s="133"/>
      <c r="K22" s="133"/>
      <c r="L22" s="133"/>
      <c r="M22" s="133"/>
      <c r="N22" s="134"/>
    </row>
    <row r="23" spans="2:26">
      <c r="B23" s="114" t="s">
        <v>194</v>
      </c>
      <c r="C23" s="115">
        <v>134</v>
      </c>
      <c r="D23" s="116">
        <v>154</v>
      </c>
      <c r="H23" s="132" t="str">
        <f>B26</f>
        <v>Number of Local national employees</v>
      </c>
      <c r="I23" s="133">
        <v>78</v>
      </c>
      <c r="J23" s="133">
        <v>207</v>
      </c>
      <c r="K23" s="133">
        <f>C26</f>
        <v>285</v>
      </c>
      <c r="L23" s="133">
        <v>91</v>
      </c>
      <c r="M23" s="133">
        <v>222</v>
      </c>
      <c r="N23" s="134">
        <f>D26</f>
        <v>313</v>
      </c>
    </row>
    <row r="24" spans="2:26">
      <c r="B24" s="114" t="s">
        <v>195</v>
      </c>
      <c r="C24" s="115">
        <v>118</v>
      </c>
      <c r="D24" s="116">
        <v>135</v>
      </c>
      <c r="H24" s="132" t="str">
        <f>B27</f>
        <v>% of Local Nationals employed</v>
      </c>
      <c r="I24" s="137">
        <f>I23/I21</f>
        <v>0.7722772277227723</v>
      </c>
      <c r="J24" s="137">
        <f t="shared" ref="J24" si="4">J23/J21</f>
        <v>0.8214285714285714</v>
      </c>
      <c r="K24" s="137">
        <f>K23/K21</f>
        <v>0.80736543909348446</v>
      </c>
      <c r="L24" s="137">
        <f>L23/L21</f>
        <v>0.75206611570247939</v>
      </c>
      <c r="M24" s="137">
        <f>M23/M21</f>
        <v>0.76816608996539792</v>
      </c>
      <c r="N24" s="138">
        <f>N23/N21</f>
        <v>0.76341463414634148</v>
      </c>
    </row>
    <row r="25" spans="2:26">
      <c r="B25" s="114" t="s">
        <v>196</v>
      </c>
      <c r="C25" s="115">
        <v>353</v>
      </c>
      <c r="D25" s="116">
        <v>410</v>
      </c>
      <c r="H25" s="132"/>
      <c r="I25" s="133"/>
      <c r="J25" s="133"/>
      <c r="K25" s="133"/>
      <c r="L25" s="133"/>
      <c r="M25" s="133"/>
      <c r="N25" s="134"/>
    </row>
    <row r="26" spans="2:26">
      <c r="B26" s="64" t="s">
        <v>197</v>
      </c>
      <c r="C26" s="62">
        <v>285</v>
      </c>
      <c r="D26" s="46">
        <v>313</v>
      </c>
      <c r="H26" s="132" t="str">
        <f>B28</f>
        <v>Employees under 30 years of age</v>
      </c>
      <c r="I26" s="133">
        <v>9</v>
      </c>
      <c r="J26" s="133">
        <v>5</v>
      </c>
      <c r="K26" s="133">
        <f>C28</f>
        <v>14</v>
      </c>
      <c r="L26" s="133">
        <v>9</v>
      </c>
      <c r="M26" s="133">
        <v>6</v>
      </c>
      <c r="N26" s="134">
        <f>D28</f>
        <v>15</v>
      </c>
    </row>
    <row r="27" spans="2:26">
      <c r="B27" s="64" t="s">
        <v>198</v>
      </c>
      <c r="C27" s="62">
        <v>81</v>
      </c>
      <c r="D27" s="46">
        <v>76</v>
      </c>
      <c r="H27" s="132" t="str">
        <f>B29</f>
        <v>Employees beteween 30-45 years of age</v>
      </c>
      <c r="I27" s="133">
        <v>72</v>
      </c>
      <c r="J27" s="133">
        <v>160</v>
      </c>
      <c r="K27" s="133">
        <f>C29</f>
        <v>232</v>
      </c>
      <c r="L27" s="133">
        <v>93</v>
      </c>
      <c r="M27" s="133">
        <v>192</v>
      </c>
      <c r="N27" s="134">
        <f>D29</f>
        <v>285</v>
      </c>
    </row>
    <row r="28" spans="2:26">
      <c r="B28" s="64" t="s">
        <v>199</v>
      </c>
      <c r="C28" s="62">
        <v>14</v>
      </c>
      <c r="D28" s="46">
        <v>15</v>
      </c>
      <c r="H28" s="132" t="str">
        <f>B30</f>
        <v>Employees between 46-60 years of age</v>
      </c>
      <c r="I28" s="133">
        <v>18</v>
      </c>
      <c r="J28" s="133">
        <v>83</v>
      </c>
      <c r="K28" s="133">
        <f>C30</f>
        <v>101</v>
      </c>
      <c r="L28" s="133">
        <v>17</v>
      </c>
      <c r="M28" s="133">
        <v>88</v>
      </c>
      <c r="N28" s="134">
        <f>D30</f>
        <v>105</v>
      </c>
    </row>
    <row r="29" spans="2:26">
      <c r="B29" s="64" t="s">
        <v>200</v>
      </c>
      <c r="C29" s="62">
        <v>232</v>
      </c>
      <c r="D29" s="46">
        <v>285</v>
      </c>
      <c r="H29" s="132" t="str">
        <f>B31</f>
        <v>Employees over 60 years of age</v>
      </c>
      <c r="I29" s="133">
        <v>2</v>
      </c>
      <c r="J29" s="133">
        <v>4</v>
      </c>
      <c r="K29" s="133">
        <f>C31</f>
        <v>6</v>
      </c>
      <c r="L29" s="133">
        <v>2</v>
      </c>
      <c r="M29" s="133">
        <v>3</v>
      </c>
      <c r="N29" s="134">
        <f>D31</f>
        <v>5</v>
      </c>
    </row>
    <row r="30" spans="2:26" ht="15.75">
      <c r="B30" s="64" t="s">
        <v>201</v>
      </c>
      <c r="C30" s="62">
        <v>101</v>
      </c>
      <c r="D30" s="46">
        <v>105</v>
      </c>
      <c r="H30" s="139" t="s">
        <v>164</v>
      </c>
      <c r="I30" s="156">
        <f t="shared" ref="I30:N30" si="5">SUM(I26:I29)</f>
        <v>101</v>
      </c>
      <c r="J30" s="156">
        <f t="shared" si="5"/>
        <v>252</v>
      </c>
      <c r="K30" s="156">
        <f t="shared" si="5"/>
        <v>353</v>
      </c>
      <c r="L30" s="156">
        <f t="shared" si="5"/>
        <v>121</v>
      </c>
      <c r="M30" s="156">
        <f t="shared" si="5"/>
        <v>289</v>
      </c>
      <c r="N30" s="157">
        <f t="shared" si="5"/>
        <v>410</v>
      </c>
    </row>
    <row r="31" spans="2:26">
      <c r="B31" s="64" t="s">
        <v>202</v>
      </c>
      <c r="C31" s="62">
        <v>6</v>
      </c>
      <c r="D31" s="46">
        <v>5</v>
      </c>
      <c r="H31" s="132"/>
      <c r="I31" s="133"/>
      <c r="J31" s="133"/>
      <c r="K31" s="133"/>
      <c r="L31" s="133"/>
      <c r="M31" s="133"/>
      <c r="N31" s="134"/>
    </row>
    <row r="32" spans="2:26">
      <c r="B32" s="164"/>
      <c r="C32" s="165"/>
      <c r="D32" s="166"/>
      <c r="H32" s="132" t="s">
        <v>204</v>
      </c>
      <c r="I32" s="170">
        <v>5</v>
      </c>
      <c r="J32" s="170">
        <v>13</v>
      </c>
      <c r="K32" s="170">
        <v>18</v>
      </c>
      <c r="L32" s="170">
        <v>4</v>
      </c>
      <c r="M32" s="170">
        <v>7</v>
      </c>
      <c r="N32" s="134">
        <v>11</v>
      </c>
    </row>
    <row r="33" spans="2:20" ht="15.75">
      <c r="B33" s="50" t="s">
        <v>203</v>
      </c>
      <c r="C33" s="51">
        <v>353</v>
      </c>
      <c r="D33" s="51">
        <v>410</v>
      </c>
      <c r="H33" s="132" t="s">
        <v>233</v>
      </c>
      <c r="I33" s="170">
        <v>8</v>
      </c>
      <c r="J33" s="170">
        <v>10</v>
      </c>
      <c r="K33" s="172">
        <v>18</v>
      </c>
      <c r="L33" s="172">
        <v>8</v>
      </c>
      <c r="M33" s="172">
        <v>9</v>
      </c>
      <c r="N33" s="154">
        <v>17</v>
      </c>
      <c r="O33" s="3"/>
    </row>
    <row r="34" spans="2:20">
      <c r="H34" s="132" t="s">
        <v>234</v>
      </c>
      <c r="I34" s="170">
        <v>17</v>
      </c>
      <c r="J34" s="170">
        <v>34</v>
      </c>
      <c r="K34" s="172">
        <v>51</v>
      </c>
      <c r="L34" s="172">
        <v>170</v>
      </c>
      <c r="M34" s="172">
        <v>290</v>
      </c>
      <c r="N34" s="154">
        <v>460</v>
      </c>
      <c r="O34" s="3"/>
      <c r="P34" s="158"/>
    </row>
    <row r="35" spans="2:20" ht="17.25">
      <c r="H35" s="132" t="s">
        <v>231</v>
      </c>
      <c r="I35" s="133"/>
      <c r="J35" s="133"/>
      <c r="K35" s="161">
        <v>4.7699999999999999E-2</v>
      </c>
      <c r="L35" s="153"/>
      <c r="M35" s="153"/>
      <c r="N35" s="162">
        <v>2.6200000000000001E-2</v>
      </c>
    </row>
    <row r="36" spans="2:20" ht="17.25">
      <c r="H36" s="132" t="s">
        <v>232</v>
      </c>
      <c r="I36" s="133"/>
      <c r="J36" s="133"/>
      <c r="K36" s="161">
        <v>0.1353</v>
      </c>
      <c r="L36" s="153"/>
      <c r="M36" s="153"/>
      <c r="N36" s="163">
        <v>0.7077</v>
      </c>
    </row>
    <row r="37" spans="2:20">
      <c r="H37" s="160"/>
      <c r="I37" s="160"/>
      <c r="J37" s="160"/>
      <c r="K37" s="167"/>
      <c r="L37" s="168"/>
      <c r="M37" s="168"/>
      <c r="N37" s="169"/>
    </row>
    <row r="38" spans="2:20" ht="16.5" customHeight="1">
      <c r="B38" s="184" t="s">
        <v>205</v>
      </c>
      <c r="C38" s="184"/>
      <c r="D38" s="184"/>
      <c r="E38" s="184"/>
      <c r="F38" s="184"/>
      <c r="H38" s="171" t="s">
        <v>230</v>
      </c>
    </row>
    <row r="39" spans="2:20" ht="22.5" customHeight="1">
      <c r="B39" s="159"/>
      <c r="C39" s="159"/>
      <c r="D39" s="159"/>
      <c r="E39" s="159"/>
      <c r="F39" s="159"/>
    </row>
    <row r="40" spans="2:20" ht="54" customHeight="1">
      <c r="B40" s="52"/>
      <c r="C40" s="48">
        <v>2020</v>
      </c>
      <c r="D40" s="48">
        <v>2019</v>
      </c>
      <c r="E40" s="48">
        <v>2018</v>
      </c>
      <c r="F40" s="48">
        <v>2017</v>
      </c>
      <c r="H40" s="142" t="str">
        <f>B38</f>
        <v xml:space="preserve">The data below represents Tullow's People information and is reported on the basis of Tullow's Basis of Reporting 2020 which can be found on our website </v>
      </c>
      <c r="I40" s="188">
        <v>2020</v>
      </c>
      <c r="J40" s="189"/>
      <c r="K40" s="190"/>
      <c r="L40" s="188">
        <v>2019</v>
      </c>
      <c r="M40" s="189"/>
      <c r="N40" s="189"/>
      <c r="O40" s="188">
        <v>2018</v>
      </c>
      <c r="P40" s="189"/>
      <c r="Q40" s="189"/>
      <c r="R40" s="188">
        <v>2017</v>
      </c>
      <c r="S40" s="189"/>
      <c r="T40" s="189"/>
    </row>
    <row r="41" spans="2:20" ht="15.75">
      <c r="B41" s="125" t="s">
        <v>165</v>
      </c>
      <c r="C41" s="126">
        <v>410</v>
      </c>
      <c r="D41" s="126">
        <v>879</v>
      </c>
      <c r="E41" s="126">
        <v>893</v>
      </c>
      <c r="F41" s="127">
        <v>922</v>
      </c>
      <c r="H41" s="143"/>
      <c r="I41" s="144" t="s">
        <v>162</v>
      </c>
      <c r="J41" s="144" t="s">
        <v>163</v>
      </c>
      <c r="K41" s="144" t="s">
        <v>164</v>
      </c>
      <c r="L41" s="144" t="s">
        <v>162</v>
      </c>
      <c r="M41" s="144" t="s">
        <v>163</v>
      </c>
      <c r="N41" s="145" t="s">
        <v>164</v>
      </c>
      <c r="O41" s="144" t="s">
        <v>162</v>
      </c>
      <c r="P41" s="144" t="s">
        <v>163</v>
      </c>
      <c r="Q41" s="145" t="s">
        <v>164</v>
      </c>
      <c r="R41" s="144" t="s">
        <v>162</v>
      </c>
      <c r="S41" s="144" t="s">
        <v>163</v>
      </c>
      <c r="T41" s="145" t="s">
        <v>164</v>
      </c>
    </row>
    <row r="42" spans="2:20">
      <c r="B42" s="125" t="s">
        <v>206</v>
      </c>
      <c r="C42" s="126">
        <v>63</v>
      </c>
      <c r="D42" s="126">
        <v>72</v>
      </c>
      <c r="E42" s="126">
        <v>97</v>
      </c>
      <c r="F42" s="127">
        <v>108</v>
      </c>
      <c r="H42" s="146"/>
      <c r="I42" s="147"/>
      <c r="J42" s="147"/>
      <c r="K42" s="147"/>
      <c r="L42" s="147"/>
      <c r="M42" s="147"/>
      <c r="N42" s="148"/>
      <c r="O42" s="147"/>
      <c r="P42" s="147"/>
      <c r="Q42" s="148"/>
      <c r="R42" s="147"/>
      <c r="S42" s="147"/>
      <c r="T42" s="148"/>
    </row>
    <row r="43" spans="2:20">
      <c r="B43" s="125" t="s">
        <v>207</v>
      </c>
      <c r="C43" s="126">
        <v>54</v>
      </c>
      <c r="D43" s="126">
        <v>135</v>
      </c>
      <c r="E43" s="126">
        <v>144</v>
      </c>
      <c r="F43" s="127">
        <v>144</v>
      </c>
      <c r="H43" s="132" t="str">
        <f>B41</f>
        <v>Number of employees</v>
      </c>
      <c r="I43" s="133">
        <f>C60+C61</f>
        <v>121</v>
      </c>
      <c r="J43" s="133">
        <f>C62+C63</f>
        <v>289</v>
      </c>
      <c r="K43" s="133">
        <f>C41</f>
        <v>410</v>
      </c>
      <c r="L43" s="133">
        <f>D60+D61</f>
        <v>298</v>
      </c>
      <c r="M43" s="133">
        <f>D62+D63</f>
        <v>581</v>
      </c>
      <c r="N43" s="134">
        <f>D41</f>
        <v>879</v>
      </c>
      <c r="O43" s="133">
        <f>E60+E61</f>
        <v>295</v>
      </c>
      <c r="P43" s="133">
        <f>E62+E63</f>
        <v>598</v>
      </c>
      <c r="Q43" s="134">
        <f>E41</f>
        <v>893</v>
      </c>
      <c r="R43" s="133">
        <f>F60+F61</f>
        <v>303</v>
      </c>
      <c r="S43" s="133">
        <f>F62+F63</f>
        <v>619</v>
      </c>
      <c r="T43" s="134">
        <f>F41</f>
        <v>922</v>
      </c>
    </row>
    <row r="44" spans="2:20">
      <c r="B44" s="125" t="s">
        <v>208</v>
      </c>
      <c r="C44" s="126">
        <v>419</v>
      </c>
      <c r="D44" s="126">
        <v>816</v>
      </c>
      <c r="E44" s="126">
        <v>846</v>
      </c>
      <c r="F44" s="127">
        <v>886</v>
      </c>
      <c r="H44" s="132" t="str">
        <f>B42</f>
        <v>Number of contractors</v>
      </c>
      <c r="I44" s="149">
        <f>I45-I43</f>
        <v>8</v>
      </c>
      <c r="J44" s="149">
        <f>J45-J43</f>
        <v>55</v>
      </c>
      <c r="K44" s="133">
        <f>C42</f>
        <v>63</v>
      </c>
      <c r="L44" s="149">
        <f>L45-L43</f>
        <v>7</v>
      </c>
      <c r="M44" s="149">
        <f>M45-M43</f>
        <v>65</v>
      </c>
      <c r="N44" s="134">
        <f>D42</f>
        <v>72</v>
      </c>
      <c r="O44" s="149">
        <f>O45-O43</f>
        <v>8</v>
      </c>
      <c r="P44" s="149">
        <f>P45-P43</f>
        <v>89</v>
      </c>
      <c r="Q44" s="134">
        <f>E42</f>
        <v>97</v>
      </c>
      <c r="R44" s="149">
        <f>R45-R43</f>
        <v>10</v>
      </c>
      <c r="S44" s="149">
        <f>S45-S43</f>
        <v>98</v>
      </c>
      <c r="T44" s="134">
        <f>F42</f>
        <v>108</v>
      </c>
    </row>
    <row r="45" spans="2:20" ht="15.75">
      <c r="B45" s="125" t="s">
        <v>209</v>
      </c>
      <c r="C45" s="126">
        <v>473</v>
      </c>
      <c r="D45" s="126">
        <v>951</v>
      </c>
      <c r="E45" s="126">
        <v>990</v>
      </c>
      <c r="F45" s="127">
        <v>1030</v>
      </c>
      <c r="H45" s="129" t="str">
        <f>B45</f>
        <v>Total work force</v>
      </c>
      <c r="I45" s="135">
        <f>C46</f>
        <v>129</v>
      </c>
      <c r="J45" s="135">
        <f>K45-I45</f>
        <v>344</v>
      </c>
      <c r="K45" s="135">
        <f>K43+K44</f>
        <v>473</v>
      </c>
      <c r="L45" s="135">
        <f>D46</f>
        <v>305</v>
      </c>
      <c r="M45" s="135">
        <f>N45-L45</f>
        <v>646</v>
      </c>
      <c r="N45" s="136">
        <f>N43+N44</f>
        <v>951</v>
      </c>
      <c r="O45" s="135">
        <f>E46</f>
        <v>303</v>
      </c>
      <c r="P45" s="135">
        <f>Q45-O45</f>
        <v>687</v>
      </c>
      <c r="Q45" s="136">
        <f>Q43+Q44</f>
        <v>990</v>
      </c>
      <c r="R45" s="135">
        <f>F46</f>
        <v>313</v>
      </c>
      <c r="S45" s="135">
        <f>T45-R45</f>
        <v>717</v>
      </c>
      <c r="T45" s="136">
        <f>T43+T44</f>
        <v>1030</v>
      </c>
    </row>
    <row r="46" spans="2:20">
      <c r="B46" s="125" t="s">
        <v>210</v>
      </c>
      <c r="C46" s="126">
        <v>129</v>
      </c>
      <c r="D46" s="126">
        <v>305</v>
      </c>
      <c r="E46" s="126">
        <v>303</v>
      </c>
      <c r="F46" s="127">
        <v>313</v>
      </c>
      <c r="H46" s="132"/>
      <c r="I46" s="133"/>
      <c r="J46" s="133"/>
      <c r="K46" s="133"/>
      <c r="L46" s="133"/>
      <c r="M46" s="133"/>
      <c r="N46" s="134"/>
      <c r="O46" s="133"/>
      <c r="P46" s="133"/>
      <c r="Q46" s="134"/>
      <c r="R46" s="133"/>
      <c r="S46" s="133"/>
      <c r="T46" s="134"/>
    </row>
    <row r="47" spans="2:20">
      <c r="B47" s="125" t="s">
        <v>170</v>
      </c>
      <c r="C47" s="126">
        <v>31</v>
      </c>
      <c r="D47" s="126">
        <v>65</v>
      </c>
      <c r="E47" s="126">
        <v>65</v>
      </c>
      <c r="F47" s="127">
        <v>59</v>
      </c>
      <c r="H47" s="132" t="str">
        <f>B43</f>
        <v>Number of expatriates in the work force</v>
      </c>
      <c r="I47" s="133"/>
      <c r="J47" s="133"/>
      <c r="K47" s="133">
        <f>C43</f>
        <v>54</v>
      </c>
      <c r="L47" s="133"/>
      <c r="M47" s="133"/>
      <c r="N47" s="134">
        <f>D43</f>
        <v>135</v>
      </c>
      <c r="O47" s="133"/>
      <c r="P47" s="133"/>
      <c r="Q47" s="134">
        <f>E43</f>
        <v>144</v>
      </c>
      <c r="R47" s="133"/>
      <c r="S47" s="133"/>
      <c r="T47" s="134">
        <f>F43</f>
        <v>144</v>
      </c>
    </row>
    <row r="48" spans="2:20">
      <c r="B48" s="125" t="s">
        <v>211</v>
      </c>
      <c r="C48" s="126">
        <v>115</v>
      </c>
      <c r="D48" s="126">
        <v>249</v>
      </c>
      <c r="E48" s="126">
        <v>271</v>
      </c>
      <c r="F48" s="127">
        <v>274</v>
      </c>
      <c r="H48" s="132" t="str">
        <f>B44</f>
        <v>Number of people on local contract terms</v>
      </c>
      <c r="I48" s="133"/>
      <c r="J48" s="133"/>
      <c r="K48" s="133">
        <f>C44</f>
        <v>419</v>
      </c>
      <c r="L48" s="133"/>
      <c r="M48" s="133"/>
      <c r="N48" s="134">
        <f>D44</f>
        <v>816</v>
      </c>
      <c r="O48" s="133"/>
      <c r="P48" s="133"/>
      <c r="Q48" s="134">
        <f>E44</f>
        <v>846</v>
      </c>
      <c r="R48" s="133"/>
      <c r="S48" s="133"/>
      <c r="T48" s="134">
        <f>F44</f>
        <v>886</v>
      </c>
    </row>
    <row r="49" spans="2:20" ht="15.75">
      <c r="B49" s="125" t="s">
        <v>212</v>
      </c>
      <c r="C49" s="126">
        <v>1</v>
      </c>
      <c r="D49" s="126">
        <v>4</v>
      </c>
      <c r="E49" s="126">
        <v>3</v>
      </c>
      <c r="F49" s="127">
        <v>1</v>
      </c>
      <c r="H49" s="129" t="str">
        <f>B45</f>
        <v>Total work force</v>
      </c>
      <c r="I49" s="135">
        <f>C46</f>
        <v>129</v>
      </c>
      <c r="J49" s="135">
        <f>K49-I49</f>
        <v>344</v>
      </c>
      <c r="K49" s="135">
        <f>K47+K48</f>
        <v>473</v>
      </c>
      <c r="L49" s="135">
        <f>D46</f>
        <v>305</v>
      </c>
      <c r="M49" s="135">
        <f>N49-L49</f>
        <v>646</v>
      </c>
      <c r="N49" s="136">
        <f>N47+N48</f>
        <v>951</v>
      </c>
      <c r="O49" s="135">
        <f>E46</f>
        <v>303</v>
      </c>
      <c r="P49" s="135">
        <f>Q49-O49</f>
        <v>687</v>
      </c>
      <c r="Q49" s="136">
        <f>Q47+Q48</f>
        <v>990</v>
      </c>
      <c r="R49" s="135">
        <f>F46</f>
        <v>313</v>
      </c>
      <c r="S49" s="135">
        <f>T49-R49</f>
        <v>717</v>
      </c>
      <c r="T49" s="136">
        <f>T47+T48</f>
        <v>1030</v>
      </c>
    </row>
    <row r="50" spans="2:20">
      <c r="B50" s="125" t="s">
        <v>213</v>
      </c>
      <c r="C50" s="126">
        <v>3</v>
      </c>
      <c r="D50" s="126">
        <v>8</v>
      </c>
      <c r="E50" s="126">
        <v>11</v>
      </c>
      <c r="F50" s="127">
        <v>9</v>
      </c>
      <c r="H50" s="132"/>
      <c r="I50" s="133"/>
      <c r="J50" s="133"/>
      <c r="K50" s="133"/>
      <c r="L50" s="133"/>
      <c r="M50" s="133"/>
      <c r="N50" s="134"/>
      <c r="O50" s="133"/>
      <c r="P50" s="133"/>
      <c r="Q50" s="134"/>
      <c r="R50" s="133"/>
      <c r="S50" s="133"/>
      <c r="T50" s="134"/>
    </row>
    <row r="51" spans="2:20" ht="15.75">
      <c r="B51" s="125" t="s">
        <v>214</v>
      </c>
      <c r="C51" s="126">
        <v>4</v>
      </c>
      <c r="D51" s="126">
        <v>12</v>
      </c>
      <c r="E51" s="126">
        <v>14</v>
      </c>
      <c r="F51" s="127">
        <v>10</v>
      </c>
      <c r="H51" s="129" t="s">
        <v>172</v>
      </c>
      <c r="I51" s="135">
        <f>C47</f>
        <v>31</v>
      </c>
      <c r="J51" s="135">
        <f>K51-I51</f>
        <v>84</v>
      </c>
      <c r="K51" s="135">
        <f>C48</f>
        <v>115</v>
      </c>
      <c r="L51" s="135">
        <f>D47</f>
        <v>65</v>
      </c>
      <c r="M51" s="135">
        <f>N51-L51</f>
        <v>184</v>
      </c>
      <c r="N51" s="136">
        <f>D48</f>
        <v>249</v>
      </c>
      <c r="O51" s="135">
        <f>E47</f>
        <v>65</v>
      </c>
      <c r="P51" s="135">
        <f>Q51-O51</f>
        <v>206</v>
      </c>
      <c r="Q51" s="136">
        <f>E48</f>
        <v>271</v>
      </c>
      <c r="R51" s="135">
        <f>F47</f>
        <v>59</v>
      </c>
      <c r="S51" s="135">
        <f>T51-R51</f>
        <v>215</v>
      </c>
      <c r="T51" s="136">
        <f>F48</f>
        <v>274</v>
      </c>
    </row>
    <row r="52" spans="2:20">
      <c r="B52" s="125" t="s">
        <v>215</v>
      </c>
      <c r="C52" s="126">
        <v>1</v>
      </c>
      <c r="D52" s="126">
        <v>7</v>
      </c>
      <c r="E52" s="126">
        <v>6</v>
      </c>
      <c r="F52" s="127">
        <v>6</v>
      </c>
      <c r="H52" s="132"/>
      <c r="I52" s="133"/>
      <c r="J52" s="133"/>
      <c r="K52" s="133"/>
      <c r="L52" s="133"/>
      <c r="M52" s="133"/>
      <c r="N52" s="134"/>
      <c r="O52" s="133"/>
      <c r="P52" s="133"/>
      <c r="Q52" s="134"/>
      <c r="R52" s="133"/>
      <c r="S52" s="133"/>
      <c r="T52" s="134"/>
    </row>
    <row r="53" spans="2:20">
      <c r="B53" s="125" t="s">
        <v>216</v>
      </c>
      <c r="C53" s="126">
        <v>17</v>
      </c>
      <c r="D53" s="126">
        <v>42</v>
      </c>
      <c r="E53" s="126">
        <v>48</v>
      </c>
      <c r="F53" s="127">
        <v>49</v>
      </c>
      <c r="H53" s="132" t="s">
        <v>175</v>
      </c>
      <c r="I53" s="133">
        <f>C49</f>
        <v>1</v>
      </c>
      <c r="J53" s="133">
        <f>C52</f>
        <v>1</v>
      </c>
      <c r="K53" s="133">
        <f>SUM(I53:J53)</f>
        <v>2</v>
      </c>
      <c r="L53" s="133">
        <f>D49</f>
        <v>4</v>
      </c>
      <c r="M53" s="133">
        <f>D52</f>
        <v>7</v>
      </c>
      <c r="N53" s="134">
        <f>SUM(L53:M53)</f>
        <v>11</v>
      </c>
      <c r="O53" s="133">
        <f>E49</f>
        <v>3</v>
      </c>
      <c r="P53" s="133">
        <f>E52</f>
        <v>6</v>
      </c>
      <c r="Q53" s="134">
        <f>SUM(O53:P53)</f>
        <v>9</v>
      </c>
      <c r="R53" s="133">
        <f>F49</f>
        <v>1</v>
      </c>
      <c r="S53" s="133">
        <f>F52</f>
        <v>6</v>
      </c>
      <c r="T53" s="134">
        <f>SUM(R53:S53)</f>
        <v>7</v>
      </c>
    </row>
    <row r="54" spans="2:20">
      <c r="B54" s="125" t="s">
        <v>217</v>
      </c>
      <c r="C54" s="126">
        <v>22</v>
      </c>
      <c r="D54" s="126">
        <v>61</v>
      </c>
      <c r="E54" s="126">
        <v>68</v>
      </c>
      <c r="F54" s="127">
        <v>65</v>
      </c>
      <c r="H54" s="132" t="s">
        <v>177</v>
      </c>
      <c r="I54" s="133">
        <f>C50</f>
        <v>3</v>
      </c>
      <c r="J54" s="133">
        <f>C53</f>
        <v>17</v>
      </c>
      <c r="K54" s="133">
        <f t="shared" ref="K54" si="6">SUM(I54:J54)</f>
        <v>20</v>
      </c>
      <c r="L54" s="133">
        <f>D50</f>
        <v>8</v>
      </c>
      <c r="M54" s="133">
        <f>D53</f>
        <v>42</v>
      </c>
      <c r="N54" s="134">
        <f t="shared" ref="N54" si="7">SUM(L54:M54)</f>
        <v>50</v>
      </c>
      <c r="O54" s="133">
        <f>E50</f>
        <v>11</v>
      </c>
      <c r="P54" s="133">
        <f>E53</f>
        <v>48</v>
      </c>
      <c r="Q54" s="134">
        <f t="shared" ref="Q54" si="8">SUM(O54:P54)</f>
        <v>59</v>
      </c>
      <c r="R54" s="133">
        <f>F50</f>
        <v>9</v>
      </c>
      <c r="S54" s="133">
        <f>F53</f>
        <v>49</v>
      </c>
      <c r="T54" s="134">
        <f t="shared" ref="T54" si="9">SUM(R54:S54)</f>
        <v>58</v>
      </c>
    </row>
    <row r="55" spans="2:20" ht="15.75">
      <c r="B55" s="125" t="s">
        <v>183</v>
      </c>
      <c r="C55" s="126">
        <v>1</v>
      </c>
      <c r="D55" s="126">
        <v>1</v>
      </c>
      <c r="E55" s="126">
        <v>0</v>
      </c>
      <c r="F55" s="127">
        <v>0</v>
      </c>
      <c r="H55" s="129" t="s">
        <v>179</v>
      </c>
      <c r="I55" s="135">
        <f t="shared" ref="I55:T55" si="10">SUM(I53:I54)</f>
        <v>4</v>
      </c>
      <c r="J55" s="135">
        <f t="shared" si="10"/>
        <v>18</v>
      </c>
      <c r="K55" s="135">
        <f t="shared" si="10"/>
        <v>22</v>
      </c>
      <c r="L55" s="135">
        <f t="shared" si="10"/>
        <v>12</v>
      </c>
      <c r="M55" s="135">
        <f t="shared" si="10"/>
        <v>49</v>
      </c>
      <c r="N55" s="136">
        <f t="shared" si="10"/>
        <v>61</v>
      </c>
      <c r="O55" s="135">
        <f t="shared" si="10"/>
        <v>14</v>
      </c>
      <c r="P55" s="135">
        <f t="shared" si="10"/>
        <v>54</v>
      </c>
      <c r="Q55" s="136">
        <f t="shared" si="10"/>
        <v>68</v>
      </c>
      <c r="R55" s="135">
        <f t="shared" si="10"/>
        <v>10</v>
      </c>
      <c r="S55" s="135">
        <f t="shared" si="10"/>
        <v>55</v>
      </c>
      <c r="T55" s="136">
        <f t="shared" si="10"/>
        <v>65</v>
      </c>
    </row>
    <row r="56" spans="2:20">
      <c r="B56" s="125" t="s">
        <v>185</v>
      </c>
      <c r="C56" s="126">
        <v>2</v>
      </c>
      <c r="D56" s="126">
        <v>2</v>
      </c>
      <c r="E56" s="126">
        <v>1</v>
      </c>
      <c r="F56" s="127">
        <v>1</v>
      </c>
      <c r="H56" s="132"/>
      <c r="I56" s="133"/>
      <c r="J56" s="133"/>
      <c r="K56" s="133"/>
      <c r="L56" s="133"/>
      <c r="M56" s="133"/>
      <c r="N56" s="134"/>
      <c r="O56" s="133"/>
      <c r="P56" s="133"/>
      <c r="Q56" s="134"/>
      <c r="R56" s="133"/>
      <c r="S56" s="133"/>
      <c r="T56" s="134"/>
    </row>
    <row r="57" spans="2:20">
      <c r="B57" s="125" t="s">
        <v>187</v>
      </c>
      <c r="C57" s="126">
        <v>0</v>
      </c>
      <c r="D57" s="126">
        <v>0</v>
      </c>
      <c r="E57" s="126">
        <v>1</v>
      </c>
      <c r="F57" s="127">
        <v>1</v>
      </c>
      <c r="H57" s="132" t="s">
        <v>182</v>
      </c>
      <c r="I57" s="133">
        <f>C55</f>
        <v>1</v>
      </c>
      <c r="J57" s="133">
        <f>C57</f>
        <v>0</v>
      </c>
      <c r="K57" s="133">
        <f>SUM(I57:J57)</f>
        <v>1</v>
      </c>
      <c r="L57" s="133">
        <f>D55</f>
        <v>1</v>
      </c>
      <c r="M57" s="133">
        <f>D57</f>
        <v>0</v>
      </c>
      <c r="N57" s="134">
        <f>SUM(L57:M57)</f>
        <v>1</v>
      </c>
      <c r="O57" s="133">
        <f>E55</f>
        <v>0</v>
      </c>
      <c r="P57" s="133">
        <f>E57</f>
        <v>1</v>
      </c>
      <c r="Q57" s="134">
        <f>SUM(O57:P57)</f>
        <v>1</v>
      </c>
      <c r="R57" s="133">
        <f>F55</f>
        <v>0</v>
      </c>
      <c r="S57" s="133">
        <f>F57</f>
        <v>1</v>
      </c>
      <c r="T57" s="134">
        <f>SUM(R57:S57)</f>
        <v>1</v>
      </c>
    </row>
    <row r="58" spans="2:20">
      <c r="B58" s="125" t="s">
        <v>188</v>
      </c>
      <c r="C58" s="126">
        <v>6</v>
      </c>
      <c r="D58" s="126">
        <v>5</v>
      </c>
      <c r="E58" s="126">
        <v>6</v>
      </c>
      <c r="F58" s="127">
        <v>7</v>
      </c>
      <c r="H58" s="132" t="s">
        <v>184</v>
      </c>
      <c r="I58" s="133">
        <f>C56</f>
        <v>2</v>
      </c>
      <c r="J58" s="133">
        <f>C58</f>
        <v>6</v>
      </c>
      <c r="K58" s="133">
        <f>SUM(I58:J58)</f>
        <v>8</v>
      </c>
      <c r="L58" s="133">
        <f>D56</f>
        <v>2</v>
      </c>
      <c r="M58" s="133">
        <f>D58</f>
        <v>5</v>
      </c>
      <c r="N58" s="134">
        <f>SUM(L58:M58)</f>
        <v>7</v>
      </c>
      <c r="O58" s="133">
        <f>E56</f>
        <v>1</v>
      </c>
      <c r="P58" s="133">
        <f>E58</f>
        <v>6</v>
      </c>
      <c r="Q58" s="134">
        <f>SUM(O58:P58)</f>
        <v>7</v>
      </c>
      <c r="R58" s="133">
        <f>F56</f>
        <v>1</v>
      </c>
      <c r="S58" s="133">
        <f>F58</f>
        <v>7</v>
      </c>
      <c r="T58" s="134">
        <f>SUM(R58:S58)</f>
        <v>8</v>
      </c>
    </row>
    <row r="59" spans="2:20" ht="15.75">
      <c r="B59" s="125" t="s">
        <v>190</v>
      </c>
      <c r="C59" s="126">
        <v>9</v>
      </c>
      <c r="D59" s="126">
        <v>8</v>
      </c>
      <c r="E59" s="126">
        <v>8</v>
      </c>
      <c r="F59" s="127">
        <v>9</v>
      </c>
      <c r="H59" s="129" t="s">
        <v>186</v>
      </c>
      <c r="I59" s="135">
        <f>SUM(I57:I58)</f>
        <v>3</v>
      </c>
      <c r="J59" s="135">
        <f t="shared" ref="J59:K59" si="11">SUM(J57:J58)</f>
        <v>6</v>
      </c>
      <c r="K59" s="135">
        <f t="shared" si="11"/>
        <v>9</v>
      </c>
      <c r="L59" s="135">
        <f>SUM(L57:L58)</f>
        <v>3</v>
      </c>
      <c r="M59" s="135">
        <f t="shared" ref="M59:N59" si="12">SUM(M57:M58)</f>
        <v>5</v>
      </c>
      <c r="N59" s="136">
        <f t="shared" si="12"/>
        <v>8</v>
      </c>
      <c r="O59" s="135">
        <f>SUM(O57:O58)</f>
        <v>1</v>
      </c>
      <c r="P59" s="135">
        <f t="shared" ref="P59:Q59" si="13">SUM(P57:P58)</f>
        <v>7</v>
      </c>
      <c r="Q59" s="136">
        <f t="shared" si="13"/>
        <v>8</v>
      </c>
      <c r="R59" s="135">
        <f>SUM(R57:R58)</f>
        <v>1</v>
      </c>
      <c r="S59" s="135">
        <f t="shared" ref="S59:T59" si="14">SUM(S57:S58)</f>
        <v>8</v>
      </c>
      <c r="T59" s="136">
        <f t="shared" si="14"/>
        <v>9</v>
      </c>
    </row>
    <row r="60" spans="2:20">
      <c r="B60" s="125" t="s">
        <v>192</v>
      </c>
      <c r="C60" s="126">
        <v>60</v>
      </c>
      <c r="D60" s="126">
        <v>175</v>
      </c>
      <c r="E60" s="126">
        <v>169</v>
      </c>
      <c r="F60" s="127">
        <v>172</v>
      </c>
      <c r="H60" s="132"/>
      <c r="I60" s="133"/>
      <c r="J60" s="133"/>
      <c r="K60" s="133"/>
      <c r="L60" s="133"/>
      <c r="M60" s="133"/>
      <c r="N60" s="134"/>
      <c r="O60" s="133"/>
      <c r="P60" s="133"/>
      <c r="Q60" s="134"/>
      <c r="R60" s="133"/>
      <c r="S60" s="133"/>
      <c r="T60" s="134"/>
    </row>
    <row r="61" spans="2:20">
      <c r="B61" s="125" t="s">
        <v>193</v>
      </c>
      <c r="C61" s="126">
        <v>61</v>
      </c>
      <c r="D61" s="126">
        <v>123</v>
      </c>
      <c r="E61" s="126">
        <v>126</v>
      </c>
      <c r="F61" s="127">
        <v>131</v>
      </c>
      <c r="H61" s="132" t="s">
        <v>189</v>
      </c>
      <c r="I61" s="133">
        <f>C60</f>
        <v>60</v>
      </c>
      <c r="J61" s="133">
        <f>C62</f>
        <v>154</v>
      </c>
      <c r="K61" s="133">
        <f>SUM(I61:J61)</f>
        <v>214</v>
      </c>
      <c r="L61" s="133">
        <f>D60</f>
        <v>175</v>
      </c>
      <c r="M61" s="133">
        <f>D62</f>
        <v>312</v>
      </c>
      <c r="N61" s="134">
        <f>SUM(L61:M61)</f>
        <v>487</v>
      </c>
      <c r="O61" s="133">
        <f>E60</f>
        <v>169</v>
      </c>
      <c r="P61" s="133">
        <f>E62</f>
        <v>301</v>
      </c>
      <c r="Q61" s="134">
        <f>SUM(O61:P61)</f>
        <v>470</v>
      </c>
      <c r="R61" s="133">
        <f>F60</f>
        <v>172</v>
      </c>
      <c r="S61" s="133">
        <f>F62</f>
        <v>313</v>
      </c>
      <c r="T61" s="134">
        <f>SUM(R61:S61)</f>
        <v>485</v>
      </c>
    </row>
    <row r="62" spans="2:20">
      <c r="B62" s="125" t="s">
        <v>194</v>
      </c>
      <c r="C62" s="126">
        <v>154</v>
      </c>
      <c r="D62" s="126">
        <v>312</v>
      </c>
      <c r="E62" s="126">
        <v>301</v>
      </c>
      <c r="F62" s="127">
        <v>313</v>
      </c>
      <c r="H62" s="132" t="s">
        <v>191</v>
      </c>
      <c r="I62" s="133">
        <f>C61</f>
        <v>61</v>
      </c>
      <c r="J62" s="133">
        <f>C63</f>
        <v>135</v>
      </c>
      <c r="K62" s="133">
        <f>SUM(I62:J62)</f>
        <v>196</v>
      </c>
      <c r="L62" s="133">
        <f>D61</f>
        <v>123</v>
      </c>
      <c r="M62" s="133">
        <f>D63</f>
        <v>269</v>
      </c>
      <c r="N62" s="134">
        <f>SUM(L62:M62)</f>
        <v>392</v>
      </c>
      <c r="O62" s="133">
        <f>E61</f>
        <v>126</v>
      </c>
      <c r="P62" s="133">
        <f>E63</f>
        <v>297</v>
      </c>
      <c r="Q62" s="134">
        <f>SUM(O62:P62)</f>
        <v>423</v>
      </c>
      <c r="R62" s="133">
        <f>F61</f>
        <v>131</v>
      </c>
      <c r="S62" s="133">
        <f>F63</f>
        <v>306</v>
      </c>
      <c r="T62" s="134">
        <f>SUM(R62:S62)</f>
        <v>437</v>
      </c>
    </row>
    <row r="63" spans="2:20" ht="15.75">
      <c r="B63" s="125" t="s">
        <v>195</v>
      </c>
      <c r="C63" s="126">
        <v>135</v>
      </c>
      <c r="D63" s="126">
        <v>269</v>
      </c>
      <c r="E63" s="126">
        <v>297</v>
      </c>
      <c r="F63" s="127">
        <v>306</v>
      </c>
      <c r="H63" s="129" t="s">
        <v>169</v>
      </c>
      <c r="I63" s="135">
        <f>SUM(I61:I62)</f>
        <v>121</v>
      </c>
      <c r="J63" s="135">
        <f t="shared" ref="J63:K63" si="15">SUM(J61:J62)</f>
        <v>289</v>
      </c>
      <c r="K63" s="135">
        <f t="shared" si="15"/>
        <v>410</v>
      </c>
      <c r="L63" s="135">
        <f>SUM(L61:L62)</f>
        <v>298</v>
      </c>
      <c r="M63" s="135">
        <f t="shared" ref="M63" si="16">SUM(M61:M62)</f>
        <v>581</v>
      </c>
      <c r="N63" s="136">
        <f>SUM(N61:N62)</f>
        <v>879</v>
      </c>
      <c r="O63" s="135">
        <f>SUM(O61:O62)</f>
        <v>295</v>
      </c>
      <c r="P63" s="135">
        <f t="shared" ref="P63" si="17">SUM(P61:P62)</f>
        <v>598</v>
      </c>
      <c r="Q63" s="136">
        <f>SUM(Q61:Q62)</f>
        <v>893</v>
      </c>
      <c r="R63" s="135">
        <f>SUM(R61:R62)</f>
        <v>303</v>
      </c>
      <c r="S63" s="135">
        <f t="shared" ref="S63" si="18">SUM(S61:S62)</f>
        <v>619</v>
      </c>
      <c r="T63" s="136">
        <f>SUM(T61:T62)</f>
        <v>922</v>
      </c>
    </row>
    <row r="64" spans="2:20">
      <c r="B64" s="125" t="s">
        <v>196</v>
      </c>
      <c r="C64" s="126">
        <v>410</v>
      </c>
      <c r="D64" s="126">
        <v>879</v>
      </c>
      <c r="E64" s="126">
        <v>893</v>
      </c>
      <c r="F64" s="127">
        <v>922</v>
      </c>
      <c r="H64" s="132"/>
      <c r="I64" s="133"/>
      <c r="J64" s="133"/>
      <c r="K64" s="133"/>
      <c r="L64" s="133"/>
      <c r="M64" s="133"/>
      <c r="N64" s="134"/>
      <c r="O64" s="133"/>
      <c r="P64" s="133"/>
      <c r="Q64" s="134"/>
      <c r="R64" s="133"/>
      <c r="S64" s="133"/>
      <c r="T64" s="134"/>
    </row>
    <row r="65" spans="2:20">
      <c r="B65" s="66" t="s">
        <v>197</v>
      </c>
      <c r="C65" s="53">
        <v>313</v>
      </c>
      <c r="D65" s="53">
        <v>701</v>
      </c>
      <c r="E65" s="53">
        <v>732</v>
      </c>
      <c r="F65" s="54">
        <v>774</v>
      </c>
      <c r="H65" s="132" t="str">
        <f>B65</f>
        <v>Number of Local national employees</v>
      </c>
      <c r="I65" s="133"/>
      <c r="J65" s="133"/>
      <c r="K65" s="133">
        <f>C65</f>
        <v>313</v>
      </c>
      <c r="L65" s="133"/>
      <c r="M65" s="133"/>
      <c r="N65" s="134">
        <f>D65</f>
        <v>701</v>
      </c>
      <c r="O65" s="133"/>
      <c r="P65" s="133"/>
      <c r="Q65" s="134">
        <f>E65</f>
        <v>732</v>
      </c>
      <c r="R65" s="133"/>
      <c r="S65" s="133"/>
      <c r="T65" s="134">
        <f>F65</f>
        <v>774</v>
      </c>
    </row>
    <row r="66" spans="2:20">
      <c r="B66" s="66" t="s">
        <v>198</v>
      </c>
      <c r="C66" s="53">
        <v>76</v>
      </c>
      <c r="D66" s="155">
        <v>79</v>
      </c>
      <c r="E66" s="53">
        <v>81</v>
      </c>
      <c r="F66" s="54">
        <v>75</v>
      </c>
      <c r="H66" s="132" t="str">
        <f>B66</f>
        <v>% of Local Nationals employed</v>
      </c>
      <c r="I66" s="133"/>
      <c r="J66" s="133"/>
      <c r="K66" s="137">
        <f>K65/K63</f>
        <v>0.76341463414634148</v>
      </c>
      <c r="L66" s="133"/>
      <c r="M66" s="133"/>
      <c r="N66" s="150">
        <f>D66/100</f>
        <v>0.79</v>
      </c>
      <c r="O66" s="133"/>
      <c r="P66" s="133"/>
      <c r="Q66" s="150">
        <f>E66/100</f>
        <v>0.81</v>
      </c>
      <c r="R66" s="133"/>
      <c r="S66" s="133"/>
      <c r="T66" s="150">
        <f>F66/100</f>
        <v>0.75</v>
      </c>
    </row>
    <row r="67" spans="2:20">
      <c r="B67" s="66" t="s">
        <v>218</v>
      </c>
      <c r="C67" s="53">
        <v>16</v>
      </c>
      <c r="D67" s="53">
        <v>49</v>
      </c>
      <c r="E67" s="53">
        <v>27</v>
      </c>
      <c r="F67" s="54">
        <v>41</v>
      </c>
      <c r="H67" s="132"/>
      <c r="I67" s="133"/>
      <c r="J67" s="133"/>
      <c r="K67" s="133"/>
      <c r="L67" s="133"/>
      <c r="M67" s="133"/>
      <c r="N67" s="134"/>
      <c r="O67" s="133"/>
      <c r="P67" s="133"/>
      <c r="Q67" s="134"/>
      <c r="R67" s="133"/>
      <c r="S67" s="133"/>
      <c r="T67" s="134"/>
    </row>
    <row r="68" spans="2:20">
      <c r="B68" s="66" t="s">
        <v>219</v>
      </c>
      <c r="C68" s="53">
        <v>304</v>
      </c>
      <c r="D68" s="53">
        <v>587</v>
      </c>
      <c r="E68" s="53">
        <v>621</v>
      </c>
      <c r="F68" s="54">
        <v>658</v>
      </c>
      <c r="H68" s="132" t="str">
        <f>B67</f>
        <v>Workforce under 30 years of age</v>
      </c>
      <c r="I68" s="133"/>
      <c r="J68" s="133"/>
      <c r="K68" s="133">
        <f>C67</f>
        <v>16</v>
      </c>
      <c r="L68" s="133"/>
      <c r="M68" s="133"/>
      <c r="N68" s="134">
        <f>D67</f>
        <v>49</v>
      </c>
      <c r="O68" s="133"/>
      <c r="P68" s="133"/>
      <c r="Q68" s="134">
        <f>E67</f>
        <v>27</v>
      </c>
      <c r="R68" s="133"/>
      <c r="S68" s="133"/>
      <c r="T68" s="134">
        <f>F67</f>
        <v>41</v>
      </c>
    </row>
    <row r="69" spans="2:20">
      <c r="B69" s="66" t="s">
        <v>220</v>
      </c>
      <c r="C69" s="53">
        <v>134</v>
      </c>
      <c r="D69" s="53">
        <v>286</v>
      </c>
      <c r="E69" s="53">
        <v>306</v>
      </c>
      <c r="F69" s="54">
        <v>302</v>
      </c>
      <c r="H69" s="132" t="str">
        <f>B68</f>
        <v>Workforce beteween 30-45 years of age</v>
      </c>
      <c r="I69" s="133"/>
      <c r="J69" s="133"/>
      <c r="K69" s="133">
        <f>C68</f>
        <v>304</v>
      </c>
      <c r="L69" s="133"/>
      <c r="M69" s="133"/>
      <c r="N69" s="134">
        <f>D68</f>
        <v>587</v>
      </c>
      <c r="O69" s="133"/>
      <c r="P69" s="133"/>
      <c r="Q69" s="134">
        <f t="shared" ref="Q69:Q71" si="19">E68</f>
        <v>621</v>
      </c>
      <c r="R69" s="133"/>
      <c r="S69" s="133"/>
      <c r="T69" s="134">
        <f t="shared" ref="T69:T71" si="20">F68</f>
        <v>658</v>
      </c>
    </row>
    <row r="70" spans="2:20">
      <c r="B70" s="66" t="s">
        <v>221</v>
      </c>
      <c r="C70" s="53">
        <v>19</v>
      </c>
      <c r="D70" s="53">
        <v>29</v>
      </c>
      <c r="E70" s="53">
        <v>36</v>
      </c>
      <c r="F70" s="54">
        <v>29</v>
      </c>
      <c r="H70" s="132" t="str">
        <f>B69</f>
        <v>Workforce between 46-60 years of age</v>
      </c>
      <c r="I70" s="133"/>
      <c r="J70" s="133"/>
      <c r="K70" s="133">
        <f>C69</f>
        <v>134</v>
      </c>
      <c r="L70" s="133"/>
      <c r="M70" s="133"/>
      <c r="N70" s="134">
        <f>D69</f>
        <v>286</v>
      </c>
      <c r="O70" s="133"/>
      <c r="P70" s="133"/>
      <c r="Q70" s="134">
        <f t="shared" si="19"/>
        <v>306</v>
      </c>
      <c r="R70" s="133"/>
      <c r="S70" s="133"/>
      <c r="T70" s="134">
        <f t="shared" si="20"/>
        <v>302</v>
      </c>
    </row>
    <row r="71" spans="2:20" ht="15.75">
      <c r="B71" s="50" t="s">
        <v>209</v>
      </c>
      <c r="C71" s="51">
        <v>473</v>
      </c>
      <c r="D71" s="51">
        <v>951</v>
      </c>
      <c r="E71" s="51">
        <v>990</v>
      </c>
      <c r="F71" s="51">
        <v>1030</v>
      </c>
      <c r="H71" s="132" t="str">
        <f>B70</f>
        <v>Workforce over 60 years of age</v>
      </c>
      <c r="I71" s="133"/>
      <c r="J71" s="133"/>
      <c r="K71" s="133">
        <f>C70</f>
        <v>19</v>
      </c>
      <c r="L71" s="133"/>
      <c r="M71" s="133"/>
      <c r="N71" s="134">
        <f>D70</f>
        <v>29</v>
      </c>
      <c r="O71" s="133"/>
      <c r="P71" s="133"/>
      <c r="Q71" s="134">
        <f t="shared" si="19"/>
        <v>36</v>
      </c>
      <c r="R71" s="133"/>
      <c r="S71" s="133"/>
      <c r="T71" s="134">
        <f t="shared" si="20"/>
        <v>29</v>
      </c>
    </row>
    <row r="72" spans="2:20" ht="15.75">
      <c r="H72" s="139" t="str">
        <f>B71</f>
        <v>Total work force</v>
      </c>
      <c r="I72" s="140">
        <f>SUM(I70:I71)</f>
        <v>0</v>
      </c>
      <c r="J72" s="140">
        <f>SUM(J70:J71)</f>
        <v>0</v>
      </c>
      <c r="K72" s="140">
        <f>SUM(K68:K71)</f>
        <v>473</v>
      </c>
      <c r="L72" s="140">
        <f>SUM(L70:L71)</f>
        <v>0</v>
      </c>
      <c r="M72" s="140">
        <f>SUM(M70:M71)</f>
        <v>0</v>
      </c>
      <c r="N72" s="141">
        <f>SUM(N68:N71)</f>
        <v>951</v>
      </c>
      <c r="O72" s="140">
        <f>SUM(O70:O71)</f>
        <v>0</v>
      </c>
      <c r="P72" s="140">
        <f>SUM(P70:P71)</f>
        <v>0</v>
      </c>
      <c r="Q72" s="141">
        <f>SUM(Q68:Q71)</f>
        <v>990</v>
      </c>
      <c r="R72" s="140">
        <f>SUM(R70:R71)</f>
        <v>0</v>
      </c>
      <c r="S72" s="140">
        <f>SUM(S70:S71)</f>
        <v>0</v>
      </c>
      <c r="T72" s="141">
        <f>SUM(T68:T71)</f>
        <v>1030</v>
      </c>
    </row>
  </sheetData>
  <sheetProtection algorithmName="SHA-512" hashValue="jbt4iVNq4KtLCPlYb1X7x0Ad06Z/oxeO2YFEzKZKlNsxpAZmmEoLZ1NOk46+/cQD62jMXeIUY/UQf6ujYoXLUg==" saltValue="FVQ77fdlu7/Z7wEGJM8hNQ==" spinCount="100000" sheet="1" objects="1" scenarios="1"/>
  <mergeCells count="9">
    <mergeCell ref="I40:K40"/>
    <mergeCell ref="L40:N40"/>
    <mergeCell ref="O40:Q40"/>
    <mergeCell ref="R40:T40"/>
    <mergeCell ref="B2:D2"/>
    <mergeCell ref="B38:F38"/>
    <mergeCell ref="I2:K2"/>
    <mergeCell ref="L2:N2"/>
    <mergeCell ref="H1:N1"/>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972B9-5D5D-40F4-94EF-B2245914426F}">
  <sheetPr>
    <tabColor theme="4"/>
  </sheetPr>
  <dimension ref="B1:H7"/>
  <sheetViews>
    <sheetView zoomScaleNormal="100" workbookViewId="0"/>
  </sheetViews>
  <sheetFormatPr defaultColWidth="9.140625" defaultRowHeight="15"/>
  <cols>
    <col min="1" max="1" width="2.42578125" style="1" customWidth="1"/>
    <col min="2" max="2" width="81.42578125" style="1" customWidth="1"/>
    <col min="3" max="3" width="20.28515625" style="1" customWidth="1"/>
    <col min="4" max="8" width="12.140625" style="1" customWidth="1"/>
    <col min="9" max="16384" width="9.140625" style="1"/>
  </cols>
  <sheetData>
    <row r="1" spans="2:8" ht="90" customHeight="1">
      <c r="B1" s="177" t="s">
        <v>222</v>
      </c>
      <c r="C1" s="177"/>
      <c r="D1" s="177"/>
      <c r="E1" s="177"/>
      <c r="F1" s="177"/>
      <c r="G1" s="177"/>
      <c r="H1" s="177"/>
    </row>
    <row r="2" spans="2:8" ht="48" customHeight="1">
      <c r="B2" s="181" t="s">
        <v>223</v>
      </c>
      <c r="C2" s="181"/>
      <c r="D2" s="181"/>
      <c r="E2" s="181"/>
      <c r="F2" s="181"/>
      <c r="G2" s="181"/>
      <c r="H2" s="181"/>
    </row>
    <row r="3" spans="2:8">
      <c r="B3" s="100"/>
      <c r="C3" s="101"/>
      <c r="D3" s="102">
        <v>2021</v>
      </c>
      <c r="E3" s="103">
        <v>2020</v>
      </c>
      <c r="F3" s="103">
        <v>2019</v>
      </c>
      <c r="G3" s="103">
        <v>2018</v>
      </c>
      <c r="H3" s="103">
        <v>2017</v>
      </c>
    </row>
    <row r="4" spans="2:8">
      <c r="B4" s="69" t="s">
        <v>224</v>
      </c>
      <c r="C4" s="52" t="s">
        <v>225</v>
      </c>
      <c r="D4" s="75">
        <v>13</v>
      </c>
      <c r="E4" s="76">
        <v>52</v>
      </c>
      <c r="F4" s="76">
        <v>87</v>
      </c>
      <c r="G4" s="76">
        <v>66</v>
      </c>
      <c r="H4" s="76">
        <v>60</v>
      </c>
    </row>
    <row r="5" spans="2:8">
      <c r="B5" s="69" t="s">
        <v>226</v>
      </c>
      <c r="C5" s="52" t="s">
        <v>225</v>
      </c>
      <c r="D5" s="77">
        <v>10</v>
      </c>
      <c r="E5" s="76">
        <v>4</v>
      </c>
      <c r="F5" s="76">
        <v>10</v>
      </c>
      <c r="G5" s="76">
        <v>10</v>
      </c>
      <c r="H5" s="76">
        <v>7</v>
      </c>
    </row>
    <row r="6" spans="2:8">
      <c r="B6" s="69" t="s">
        <v>227</v>
      </c>
      <c r="C6" s="52" t="s">
        <v>225</v>
      </c>
      <c r="D6" s="77">
        <v>3</v>
      </c>
      <c r="E6" s="78">
        <v>4</v>
      </c>
      <c r="F6" s="78">
        <v>10</v>
      </c>
      <c r="G6" s="78">
        <v>8</v>
      </c>
      <c r="H6" s="78">
        <v>2</v>
      </c>
    </row>
    <row r="7" spans="2:8">
      <c r="B7" s="72" t="s">
        <v>228</v>
      </c>
      <c r="C7" s="81" t="s">
        <v>229</v>
      </c>
      <c r="D7" s="79">
        <v>0</v>
      </c>
      <c r="E7" s="80">
        <v>2</v>
      </c>
      <c r="F7" s="80">
        <v>9</v>
      </c>
      <c r="G7" s="80">
        <v>2</v>
      </c>
      <c r="H7" s="80">
        <v>7</v>
      </c>
    </row>
  </sheetData>
  <sheetProtection algorithmName="SHA-512" hashValue="NF8sTuzraRmnIfsY3AtAN/qYl0plVf97RWLzYwGF1d6xn8WdJ+QdCrbpW+tEZbw45dY1+cyWggwrxJ+hNgrf5Q==" saltValue="IIftYjrxNH0O/0bfzKa/4Q==" spinCount="100000" sheet="1" objects="1" scenarios="1"/>
  <mergeCells count="2">
    <mergeCell ref="B1:H1"/>
    <mergeCell ref="B2:H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69EA8889AE19D4FBE6DBA8017FF11E0" ma:contentTypeVersion="4" ma:contentTypeDescription="Create a new document." ma:contentTypeScope="" ma:versionID="163b39ed7f2d74bd2a11947c591dc7e9">
  <xsd:schema xmlns:xsd="http://www.w3.org/2001/XMLSchema" xmlns:xs="http://www.w3.org/2001/XMLSchema" xmlns:p="http://schemas.microsoft.com/office/2006/metadata/properties" xmlns:ns2="93be6307-7eb4-4465-8cb3-292ea9c4a1fd" targetNamespace="http://schemas.microsoft.com/office/2006/metadata/properties" ma:root="true" ma:fieldsID="28fe061e5365b8b502bf9f4565d3e9b5" ns2:_="">
    <xsd:import namespace="93be6307-7eb4-4465-8cb3-292ea9c4a1f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be6307-7eb4-4465-8cb3-292ea9c4a1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1FAB8B-B382-4C69-951F-3262B0024A04}">
  <ds:schemaRefs>
    <ds:schemaRef ds:uri="http://schemas.microsoft.com/sharepoint/v3/contenttype/forms"/>
  </ds:schemaRefs>
</ds:datastoreItem>
</file>

<file path=customXml/itemProps2.xml><?xml version="1.0" encoding="utf-8"?>
<ds:datastoreItem xmlns:ds="http://schemas.openxmlformats.org/officeDocument/2006/customXml" ds:itemID="{8EAAC586-4FA1-4CCE-AFAB-2E8715D34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be6307-7eb4-4465-8cb3-292ea9c4a1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7076EB-A022-440E-90B3-90C6E13A816C}">
  <ds:schemaRefs>
    <ds:schemaRef ds:uri="http://schemas.microsoft.com/office/2006/documentManagement/types"/>
    <ds:schemaRef ds:uri="93be6307-7eb4-4465-8cb3-292ea9c4a1fd"/>
    <ds:schemaRef ds:uri="http://www.w3.org/XML/1998/namespace"/>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vt:lpstr>
      <vt:lpstr>Home</vt:lpstr>
      <vt:lpstr>Environment</vt:lpstr>
      <vt:lpstr>Safety</vt:lpstr>
      <vt:lpstr>Local Content</vt:lpstr>
      <vt:lpstr>Social Investment</vt:lpstr>
      <vt:lpstr>People</vt:lpstr>
      <vt:lpstr>Ethics &amp; Compliance</vt:lpstr>
    </vt:vector>
  </TitlesOfParts>
  <Manager/>
  <Company>Tullow Oil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Richard.Miller</dc:creator>
  <cp:keywords/>
  <dc:description/>
  <cp:lastModifiedBy>Xin Ng Fat</cp:lastModifiedBy>
  <cp:revision/>
  <dcterms:created xsi:type="dcterms:W3CDTF">2013-03-26T13:17:15Z</dcterms:created>
  <dcterms:modified xsi:type="dcterms:W3CDTF">2022-03-23T16:10:53Z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0x010100E69EA8889AE19D4FBE6DBA8017FF11E0</vt:lpwstr>
  </property>
  <property fmtid="{D5CDD505-2E9C-101B-9397-08002B2CF9AE}" pid="3" name="MSIP_Label_0f92a918-4731-4037-9dd6-53d43aa17903_Enabled">
    <vt:lpwstr>True</vt:lpwstr>
  </property>
  <property fmtid="{D5CDD505-2E9C-101B-9397-08002B2CF9AE}" pid="4" name="MSIP_Label_0f92a918-4731-4037-9dd6-53d43aa17903_SiteId">
    <vt:lpwstr>9d5a858e-e6c7-46a7-a63c-da2023c57cf8</vt:lpwstr>
  </property>
  <property fmtid="{D5CDD505-2E9C-101B-9397-08002B2CF9AE}" pid="5" name="MSIP_Label_0f92a918-4731-4037-9dd6-53d43aa17903_Owner">
    <vt:lpwstr>anna.brog@tullowoil.com</vt:lpwstr>
  </property>
  <property fmtid="{D5CDD505-2E9C-101B-9397-08002B2CF9AE}" pid="6" name="MSIP_Label_0f92a918-4731-4037-9dd6-53d43aa17903_SetDate">
    <vt:lpwstr>2021-03-03T12:20:24.3403317Z</vt:lpwstr>
  </property>
  <property fmtid="{D5CDD505-2E9C-101B-9397-08002B2CF9AE}" pid="7" name="MSIP_Label_0f92a918-4731-4037-9dd6-53d43aa17903_Name">
    <vt:lpwstr>Internal</vt:lpwstr>
  </property>
  <property fmtid="{D5CDD505-2E9C-101B-9397-08002B2CF9AE}" pid="8" name="MSIP_Label_0f92a918-4731-4037-9dd6-53d43aa17903_Application">
    <vt:lpwstr>Microsoft Azure Information Protection</vt:lpwstr>
  </property>
  <property fmtid="{D5CDD505-2E9C-101B-9397-08002B2CF9AE}" pid="9" name="MSIP_Label_0f92a918-4731-4037-9dd6-53d43aa17903_Extended_MSFT_Method">
    <vt:lpwstr>Automatic</vt:lpwstr>
  </property>
  <property fmtid="{D5CDD505-2E9C-101B-9397-08002B2CF9AE}" pid="10" name="Sensitivity">
    <vt:lpwstr>Internal</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